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10" activeTab="1"/>
  </bookViews>
  <sheets>
    <sheet name="Consolidated Income Stmt" sheetId="1" r:id="rId1"/>
    <sheet name="Consolidated BS" sheetId="2" r:id="rId2"/>
    <sheet name="group cash flow stmt" sheetId="3" r:id="rId3"/>
    <sheet name="changes in equity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3">'changes in equity'!$A$2:$J$32</definedName>
    <definedName name="_xlnm.Print_Area" localSheetId="1">'Consolidated BS'!$A$4:$G$69</definedName>
    <definedName name="_xlnm.Print_Area" localSheetId="0">'Consolidated Income Stmt'!$A$1:$J$52</definedName>
    <definedName name="_xlnm.Print_Area" localSheetId="2">'group cash flow stmt'!$A$1:$B$49</definedName>
  </definedNames>
  <calcPr fullCalcOnLoad="1"/>
</workbook>
</file>

<file path=xl/sharedStrings.xml><?xml version="1.0" encoding="utf-8"?>
<sst xmlns="http://schemas.openxmlformats.org/spreadsheetml/2006/main" count="163" uniqueCount="123">
  <si>
    <t>30/09/1999</t>
  </si>
  <si>
    <t>RM'000</t>
  </si>
  <si>
    <t>QUARTER</t>
  </si>
  <si>
    <t xml:space="preserve">UNAUDITED </t>
  </si>
  <si>
    <t>AS AT</t>
  </si>
  <si>
    <t xml:space="preserve">END OF </t>
  </si>
  <si>
    <t>CURRENT</t>
  </si>
  <si>
    <t>Development Properties</t>
  </si>
  <si>
    <t>Current Assets</t>
  </si>
  <si>
    <t xml:space="preserve">    Development Properties</t>
  </si>
  <si>
    <t>Current Liabilities</t>
  </si>
  <si>
    <t xml:space="preserve">    Rental Deposits</t>
  </si>
  <si>
    <t xml:space="preserve">     Capital Reserve</t>
  </si>
  <si>
    <t>Total</t>
  </si>
  <si>
    <t xml:space="preserve">    Inventories</t>
  </si>
  <si>
    <t>30/06/2002</t>
  </si>
  <si>
    <t>Current</t>
  </si>
  <si>
    <t>Qtr Ended</t>
  </si>
  <si>
    <t>cumulative</t>
  </si>
  <si>
    <t>to date</t>
  </si>
  <si>
    <t>Comparative</t>
  </si>
  <si>
    <t>Operating Expenses</t>
  </si>
  <si>
    <t>Finance Costs</t>
  </si>
  <si>
    <t>Investing Results</t>
  </si>
  <si>
    <t>Taxation</t>
  </si>
  <si>
    <t>Minority Interest</t>
  </si>
  <si>
    <t xml:space="preserve">    Trade &amp; Other Debtors </t>
  </si>
  <si>
    <t xml:space="preserve">    Trade &amp; Other Creditors</t>
  </si>
  <si>
    <t xml:space="preserve">    Overdraft &amp; Short Term Borrowings</t>
  </si>
  <si>
    <t xml:space="preserve">    Taxation</t>
  </si>
  <si>
    <t>Long Term Liabilities</t>
  </si>
  <si>
    <t>Share Capital</t>
  </si>
  <si>
    <t>Reserves</t>
  </si>
  <si>
    <t xml:space="preserve">     Other Deferred Liabilities</t>
  </si>
  <si>
    <t>ended</t>
  </si>
  <si>
    <t>Net cash flows from operating activities</t>
  </si>
  <si>
    <t>Investing Activities</t>
  </si>
  <si>
    <t>Financing Activities</t>
  </si>
  <si>
    <t xml:space="preserve">Share </t>
  </si>
  <si>
    <t>Reserve</t>
  </si>
  <si>
    <t>attributable</t>
  </si>
  <si>
    <t>to revenue</t>
  </si>
  <si>
    <t xml:space="preserve">Retained </t>
  </si>
  <si>
    <t>Profits</t>
  </si>
  <si>
    <t>3 month quarter</t>
  </si>
  <si>
    <t>Balance at beginning of year</t>
  </si>
  <si>
    <t>Movement during the period</t>
  </si>
  <si>
    <t>(Cumulative)</t>
  </si>
  <si>
    <t>Balance at end of period</t>
  </si>
  <si>
    <t>Balance at end of  period</t>
  </si>
  <si>
    <t xml:space="preserve">Other Operating Income </t>
  </si>
  <si>
    <t>Profit  From Operating</t>
  </si>
  <si>
    <t>Profit/(Loss) Before Tax</t>
  </si>
  <si>
    <t>Profit/(Loss) After Tax</t>
  </si>
  <si>
    <t>Net profit/(Loss) for the period</t>
  </si>
  <si>
    <t xml:space="preserve">     Borrowings</t>
  </si>
  <si>
    <t>ended 30 September 2001</t>
  </si>
  <si>
    <t>Unaudited</t>
  </si>
  <si>
    <t>Audited</t>
  </si>
  <si>
    <t>the Annual Financial Report for the year ended 30 June 2002)</t>
  </si>
  <si>
    <t xml:space="preserve">(The Condensed Consolidated Balance Sheets should be read in conjunction with the </t>
  </si>
  <si>
    <t xml:space="preserve"> Annual Financial Report for the year ended 30 June 2002)</t>
  </si>
  <si>
    <t>( The Condensed Consolidated Statement of Changes in Equity should be read in conjunction with</t>
  </si>
  <si>
    <t xml:space="preserve">Current Year to date </t>
  </si>
  <si>
    <t>CONDENSED CONSOLIDATED BALANCE SHEETS</t>
  </si>
  <si>
    <t xml:space="preserve">    Cash and Bank Balances</t>
  </si>
  <si>
    <t xml:space="preserve">     Retained Profit</t>
  </si>
  <si>
    <t>Net Tangible Assets Per Share  (sen)</t>
  </si>
  <si>
    <t>As At</t>
  </si>
  <si>
    <t>Property, Plant And Equipment</t>
  </si>
  <si>
    <t>Shareholders'</t>
  </si>
  <si>
    <t>Equity</t>
  </si>
  <si>
    <t>Earnings/(Loss) per share (sen) :</t>
  </si>
  <si>
    <t>CONDENSED CONSOLIDATED CASH FLOW STATEMENT</t>
  </si>
  <si>
    <t>RM '000</t>
  </si>
  <si>
    <t>Adjustment for non-cash flow :-</t>
  </si>
  <si>
    <t>Operating profit / (loss) before changes in working capital</t>
  </si>
  <si>
    <t>Changes in working capital</t>
  </si>
  <si>
    <t>Net Change in Cash and Cash Equivalents</t>
  </si>
  <si>
    <t>(The Condensed Consolidated Cash Flow Statement should be read in conjunction with</t>
  </si>
  <si>
    <t xml:space="preserve"> the Annual Financial Report for the year ended 30 June 2002)</t>
  </si>
  <si>
    <t xml:space="preserve">Current </t>
  </si>
  <si>
    <t>year to date</t>
  </si>
  <si>
    <t>Operating Activities</t>
  </si>
  <si>
    <t>Net Current Assets/(Net Current Liabilities)</t>
  </si>
  <si>
    <t>Investment Properties</t>
  </si>
  <si>
    <t>Assets</t>
  </si>
  <si>
    <t>Revaluation</t>
  </si>
  <si>
    <t>CONDENSED CONSOLIDATED STATEMENT OF CHANGES IN EQUITY</t>
  </si>
  <si>
    <t xml:space="preserve">      a) Basic </t>
  </si>
  <si>
    <t xml:space="preserve">      b) Diluted</t>
  </si>
  <si>
    <t>Revenues</t>
  </si>
  <si>
    <t>(The figures have not been audited)</t>
  </si>
  <si>
    <t>QUARTERLY REPORT ON CONSOLIDATED RESULTS</t>
  </si>
  <si>
    <t>Capital</t>
  </si>
  <si>
    <t>CONDENSED CONSOLIDATED INCOME STATEMENT</t>
  </si>
  <si>
    <t xml:space="preserve">(The Condensed Consolidated Income Statement should be read in conjunction with </t>
  </si>
  <si>
    <t xml:space="preserve">           Reporting.</t>
  </si>
  <si>
    <r>
      <t xml:space="preserve">             accordance with Malaysian Accounting Standards Board - </t>
    </r>
    <r>
      <rPr>
        <b/>
        <i/>
        <sz val="12"/>
        <rFont val="Times New Roman"/>
        <family val="1"/>
      </rPr>
      <t xml:space="preserve">Standard 26 Interim Financial </t>
    </r>
  </si>
  <si>
    <t>FOR THE FINANCIAL QUARTER ENDED 31 DECEMBER 2002</t>
  </si>
  <si>
    <t>6 months</t>
  </si>
  <si>
    <t>31/12/2002</t>
  </si>
  <si>
    <t>ended 31 December 2002</t>
  </si>
  <si>
    <t xml:space="preserve">       Net change in current assets</t>
  </si>
  <si>
    <t xml:space="preserve">       Net change in current liabilities</t>
  </si>
  <si>
    <t xml:space="preserve">       Interest paid</t>
  </si>
  <si>
    <t xml:space="preserve">       Interest income</t>
  </si>
  <si>
    <t xml:space="preserve">       Non-cash items</t>
  </si>
  <si>
    <t xml:space="preserve">       Non-operating items</t>
  </si>
  <si>
    <t xml:space="preserve">       Other investments</t>
  </si>
  <si>
    <t xml:space="preserve">       Bank borrowings</t>
  </si>
  <si>
    <t>Net cash flows used in investing activities</t>
  </si>
  <si>
    <t>Net cash flows used in financing activities</t>
  </si>
  <si>
    <t>Net Profit / (Loss) Before Taxation</t>
  </si>
  <si>
    <t>Cash and Cash Equivalents at Beginning of Year</t>
  </si>
  <si>
    <t>Cash and Cash Equivalents at End of Period</t>
  </si>
  <si>
    <t>Net profit for the period</t>
  </si>
  <si>
    <t>Defered tax liability on revaluation surplus</t>
  </si>
  <si>
    <r>
      <t xml:space="preserve">             Malaysian Accounting Standards Board - </t>
    </r>
    <r>
      <rPr>
        <b/>
        <i/>
        <sz val="12.5"/>
        <rFont val="Times New Roman"/>
        <family val="1"/>
      </rPr>
      <t>Standard 26 Interim Financial Reporting.</t>
    </r>
  </si>
  <si>
    <t>Shareholders' Funds</t>
  </si>
  <si>
    <t xml:space="preserve">Note : There are no comparative  figures as  this is the first  year  financial report  prepared  in </t>
  </si>
  <si>
    <t>Note : There are no comparative  figures as  this is the first  year  financial report  prepared  in  accordance with</t>
  </si>
  <si>
    <t>MALAYSIA PACIFIC LAND BERHAD (12200-M)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</si>
</sst>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2.5"/>
      <name val="Times New Roman"/>
      <family val="1"/>
    </font>
    <font>
      <b/>
      <i/>
      <sz val="12.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Continuous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7" fontId="15" fillId="0" borderId="0" xfId="15" applyNumberFormat="1" applyFont="1" applyAlignment="1">
      <alignment horizontal="centerContinuous"/>
    </xf>
    <xf numFmtId="0" fontId="15" fillId="0" borderId="0" xfId="0" applyFont="1" applyAlignment="1">
      <alignment/>
    </xf>
    <xf numFmtId="177" fontId="16" fillId="0" borderId="0" xfId="15" applyNumberFormat="1" applyFont="1" applyBorder="1" applyAlignment="1">
      <alignment/>
    </xf>
    <xf numFmtId="0" fontId="16" fillId="0" borderId="0" xfId="0" applyFont="1" applyBorder="1" applyAlignment="1">
      <alignment/>
    </xf>
    <xf numFmtId="177" fontId="16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177" fontId="16" fillId="0" borderId="2" xfId="15" applyNumberFormat="1" applyFont="1" applyBorder="1" applyAlignment="1">
      <alignment/>
    </xf>
    <xf numFmtId="177" fontId="16" fillId="0" borderId="3" xfId="15" applyNumberFormat="1" applyFont="1" applyBorder="1" applyAlignment="1">
      <alignment/>
    </xf>
    <xf numFmtId="177" fontId="16" fillId="0" borderId="4" xfId="15" applyNumberFormat="1" applyFont="1" applyBorder="1" applyAlignment="1">
      <alignment/>
    </xf>
    <xf numFmtId="177" fontId="16" fillId="0" borderId="5" xfId="15" applyNumberFormat="1" applyFont="1" applyBorder="1" applyAlignment="1">
      <alignment/>
    </xf>
    <xf numFmtId="177" fontId="16" fillId="0" borderId="0" xfId="15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6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6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16" fillId="0" borderId="7" xfId="15" applyNumberFormat="1" applyFont="1" applyBorder="1" applyAlignment="1">
      <alignment/>
    </xf>
    <xf numFmtId="177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177" fontId="9" fillId="0" borderId="5" xfId="15" applyNumberFormat="1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77" fontId="23" fillId="0" borderId="0" xfId="15" applyNumberFormat="1" applyFont="1" applyAlignment="1">
      <alignment horizontal="center"/>
    </xf>
    <xf numFmtId="177" fontId="9" fillId="0" borderId="0" xfId="15" applyNumberFormat="1" applyFont="1" applyBorder="1" applyAlignment="1" quotePrefix="1">
      <alignment horizontal="center"/>
    </xf>
    <xf numFmtId="177" fontId="9" fillId="0" borderId="0" xfId="15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9" fillId="2" borderId="5" xfId="0" applyFont="1" applyFill="1" applyBorder="1" applyAlignment="1" quotePrefix="1">
      <alignment horizontal="center"/>
    </xf>
    <xf numFmtId="0" fontId="9" fillId="2" borderId="2" xfId="0" applyFont="1" applyFill="1" applyBorder="1" applyAlignment="1" quotePrefix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0" fontId="2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7" fontId="16" fillId="2" borderId="0" xfId="15" applyNumberFormat="1" applyFont="1" applyFill="1" applyBorder="1" applyAlignment="1">
      <alignment/>
    </xf>
    <xf numFmtId="177" fontId="16" fillId="2" borderId="1" xfId="15" applyNumberFormat="1" applyFont="1" applyFill="1" applyBorder="1" applyAlignment="1">
      <alignment/>
    </xf>
    <xf numFmtId="177" fontId="16" fillId="2" borderId="2" xfId="15" applyNumberFormat="1" applyFont="1" applyFill="1" applyBorder="1" applyAlignment="1">
      <alignment/>
    </xf>
    <xf numFmtId="177" fontId="16" fillId="2" borderId="4" xfId="15" applyNumberFormat="1" applyFont="1" applyFill="1" applyBorder="1" applyAlignment="1">
      <alignment/>
    </xf>
    <xf numFmtId="177" fontId="16" fillId="2" borderId="5" xfId="15" applyNumberFormat="1" applyFont="1" applyFill="1" applyBorder="1" applyAlignment="1">
      <alignment/>
    </xf>
    <xf numFmtId="177" fontId="16" fillId="2" borderId="3" xfId="15" applyNumberFormat="1" applyFont="1" applyFill="1" applyBorder="1" applyAlignment="1">
      <alignment/>
    </xf>
    <xf numFmtId="177" fontId="16" fillId="2" borderId="7" xfId="15" applyNumberFormat="1" applyFont="1" applyFill="1" applyBorder="1" applyAlignment="1">
      <alignment/>
    </xf>
    <xf numFmtId="177" fontId="16" fillId="2" borderId="0" xfId="15" applyNumberFormat="1" applyFont="1" applyFill="1" applyBorder="1" applyAlignment="1">
      <alignment horizontal="centerContinuous"/>
    </xf>
    <xf numFmtId="0" fontId="14" fillId="2" borderId="0" xfId="0" applyFont="1" applyFill="1" applyBorder="1" applyAlignment="1" quotePrefix="1">
      <alignment horizontal="center"/>
    </xf>
    <xf numFmtId="0" fontId="14" fillId="2" borderId="0" xfId="0" applyFont="1" applyFill="1" applyBorder="1" applyAlignment="1">
      <alignment horizontal="center"/>
    </xf>
    <xf numFmtId="177" fontId="14" fillId="2" borderId="0" xfId="0" applyNumberFormat="1" applyFont="1" applyFill="1" applyBorder="1" applyAlignment="1">
      <alignment horizontal="center"/>
    </xf>
    <xf numFmtId="177" fontId="16" fillId="2" borderId="6" xfId="15" applyNumberFormat="1" applyFont="1" applyFill="1" applyBorder="1" applyAlignment="1">
      <alignment/>
    </xf>
    <xf numFmtId="177" fontId="16" fillId="2" borderId="0" xfId="15" applyNumberFormat="1" applyFont="1" applyFill="1" applyAlignment="1">
      <alignment/>
    </xf>
    <xf numFmtId="177" fontId="4" fillId="2" borderId="0" xfId="15" applyNumberFormat="1" applyFont="1" applyFill="1" applyAlignment="1">
      <alignment/>
    </xf>
    <xf numFmtId="177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177" fontId="16" fillId="0" borderId="0" xfId="15" applyNumberFormat="1" applyFont="1" applyFill="1" applyBorder="1" applyAlignment="1">
      <alignment/>
    </xf>
    <xf numFmtId="177" fontId="16" fillId="0" borderId="0" xfId="15" applyNumberFormat="1" applyFont="1" applyFill="1" applyAlignment="1">
      <alignment/>
    </xf>
    <xf numFmtId="177" fontId="20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4" fillId="0" borderId="8" xfId="15" applyNumberFormat="1" applyFont="1" applyBorder="1" applyAlignment="1">
      <alignment/>
    </xf>
    <xf numFmtId="177" fontId="4" fillId="0" borderId="6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3" fontId="4" fillId="0" borderId="0" xfId="15" applyFont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7" fontId="4" fillId="0" borderId="7" xfId="15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77" fontId="1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7" fontId="8" fillId="0" borderId="0" xfId="15" applyNumberFormat="1" applyFont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0" xfId="0" applyFont="1" applyBorder="1" applyAlignment="1" quotePrefix="1">
      <alignment horizontal="centerContinuous"/>
    </xf>
    <xf numFmtId="177" fontId="10" fillId="0" borderId="11" xfId="15" applyNumberFormat="1" applyFont="1" applyBorder="1" applyAlignment="1">
      <alignment horizontal="centerContinuous"/>
    </xf>
    <xf numFmtId="16" fontId="8" fillId="0" borderId="0" xfId="0" applyNumberFormat="1" applyFont="1" applyBorder="1" applyAlignment="1">
      <alignment horizontal="center"/>
    </xf>
    <xf numFmtId="16" fontId="8" fillId="0" borderId="2" xfId="0" applyNumberFormat="1" applyFont="1" applyBorder="1" applyAlignment="1" quotePrefix="1">
      <alignment horizontal="center"/>
    </xf>
    <xf numFmtId="16" fontId="8" fillId="0" borderId="0" xfId="0" applyNumberFormat="1" applyFont="1" applyBorder="1" applyAlignment="1" quotePrefix="1">
      <alignment horizontal="center"/>
    </xf>
    <xf numFmtId="177" fontId="8" fillId="0" borderId="3" xfId="15" applyNumberFormat="1" applyFont="1" applyBorder="1" applyAlignment="1" quotePrefix="1">
      <alignment horizontal="center"/>
    </xf>
    <xf numFmtId="177" fontId="8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77" fontId="27" fillId="0" borderId="0" xfId="15" applyNumberFormat="1" applyFont="1" applyAlignment="1">
      <alignment/>
    </xf>
    <xf numFmtId="0" fontId="13" fillId="0" borderId="0" xfId="0" applyFont="1" applyAlignment="1" quotePrefix="1">
      <alignment horizontal="left"/>
    </xf>
    <xf numFmtId="177" fontId="18" fillId="0" borderId="0" xfId="0" applyFont="1" applyAlignment="1">
      <alignment/>
    </xf>
    <xf numFmtId="177" fontId="5" fillId="0" borderId="0" xfId="15" applyNumberFormat="1" applyFont="1" applyAlignment="1">
      <alignment horizontal="center"/>
    </xf>
    <xf numFmtId="177" fontId="28" fillId="0" borderId="0" xfId="0" applyFont="1" applyAlignment="1">
      <alignment/>
    </xf>
    <xf numFmtId="177" fontId="5" fillId="0" borderId="0" xfId="15" applyNumberFormat="1" applyFont="1" applyAlignment="1">
      <alignment/>
    </xf>
    <xf numFmtId="177" fontId="28" fillId="0" borderId="0" xfId="0" applyFont="1" applyFill="1" applyAlignment="1">
      <alignment/>
    </xf>
    <xf numFmtId="177" fontId="4" fillId="0" borderId="0" xfId="15" applyNumberFormat="1" applyFont="1" applyFill="1" applyAlignment="1">
      <alignment/>
    </xf>
    <xf numFmtId="177" fontId="29" fillId="0" borderId="0" xfId="0" applyFont="1" applyAlignment="1">
      <alignment/>
    </xf>
    <xf numFmtId="1" fontId="5" fillId="0" borderId="5" xfId="15" applyNumberFormat="1" applyFont="1" applyBorder="1" applyAlignment="1">
      <alignment horizontal="center"/>
    </xf>
    <xf numFmtId="177" fontId="5" fillId="0" borderId="2" xfId="15" applyNumberFormat="1" applyFont="1" applyBorder="1" applyAlignment="1">
      <alignment horizontal="center"/>
    </xf>
    <xf numFmtId="177" fontId="5" fillId="0" borderId="3" xfId="15" applyNumberFormat="1" applyFont="1" applyBorder="1" applyAlignment="1" quotePrefix="1">
      <alignment horizontal="center"/>
    </xf>
    <xf numFmtId="177" fontId="1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7" fontId="14" fillId="0" borderId="3" xfId="15" applyNumberFormat="1" applyFont="1" applyBorder="1" applyAlignment="1">
      <alignment horizontal="center"/>
    </xf>
    <xf numFmtId="177" fontId="30" fillId="0" borderId="0" xfId="0" applyFont="1" applyAlignment="1">
      <alignment/>
    </xf>
    <xf numFmtId="177" fontId="31" fillId="0" borderId="0" xfId="0" applyFont="1" applyAlignment="1">
      <alignment/>
    </xf>
    <xf numFmtId="177" fontId="16" fillId="0" borderId="0" xfId="15" applyNumberFormat="1" applyFont="1" applyBorder="1" applyAlignment="1">
      <alignment/>
    </xf>
    <xf numFmtId="177" fontId="33" fillId="0" borderId="0" xfId="0" applyFont="1" applyAlignment="1">
      <alignment/>
    </xf>
    <xf numFmtId="177" fontId="16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18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57150</xdr:rowOff>
    </xdr:from>
    <xdr:to>
      <xdr:col>1</xdr:col>
      <xdr:colOff>0</xdr:colOff>
      <xdr:row>84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4972050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5"/>
  <sheetViews>
    <sheetView zoomScale="80" zoomScaleNormal="80" workbookViewId="0" topLeftCell="A42">
      <selection activeCell="A14" sqref="A14"/>
    </sheetView>
  </sheetViews>
  <sheetFormatPr defaultColWidth="9.140625" defaultRowHeight="12.75"/>
  <cols>
    <col min="1" max="1" width="3.28125" style="3" customWidth="1"/>
    <col min="2" max="2" width="33.28125" style="2" customWidth="1"/>
    <col min="3" max="3" width="2.140625" style="1" customWidth="1"/>
    <col min="4" max="4" width="15.28125" style="1" customWidth="1"/>
    <col min="5" max="5" width="1.28515625" style="25" customWidth="1"/>
    <col min="6" max="6" width="15.28125" style="1" customWidth="1"/>
    <col min="7" max="7" width="2.140625" style="1" customWidth="1"/>
    <col min="8" max="8" width="15.421875" style="1" customWidth="1"/>
    <col min="9" max="9" width="1.28515625" style="1" customWidth="1"/>
    <col min="10" max="10" width="15.7109375" style="11" customWidth="1"/>
    <col min="11" max="11" width="2.140625" style="1" customWidth="1"/>
    <col min="12" max="16384" width="9.140625" style="1" customWidth="1"/>
  </cols>
  <sheetData>
    <row r="3" ht="18.75">
      <c r="A3" s="164" t="s">
        <v>122</v>
      </c>
    </row>
    <row r="5" spans="1:10" s="16" customFormat="1" ht="16.5">
      <c r="A5" s="180" t="s">
        <v>93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s="16" customFormat="1" ht="18.75" customHeight="1">
      <c r="A6" s="180" t="s">
        <v>99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s="35" customFormat="1" ht="18.75">
      <c r="A7" s="183" t="s">
        <v>92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2:10" s="35" customFormat="1" ht="18.75">
      <c r="B8" s="32"/>
      <c r="C8" s="33"/>
      <c r="D8" s="33"/>
      <c r="E8" s="124"/>
      <c r="F8" s="33"/>
      <c r="G8" s="33"/>
      <c r="H8" s="33"/>
      <c r="I8" s="33"/>
      <c r="J8" s="34"/>
    </row>
    <row r="9" spans="2:10" s="35" customFormat="1" ht="33" customHeight="1">
      <c r="B9" s="32"/>
      <c r="C9" s="33"/>
      <c r="D9" s="33"/>
      <c r="E9" s="124"/>
      <c r="F9" s="33"/>
      <c r="G9" s="33"/>
      <c r="H9" s="33"/>
      <c r="I9" s="33"/>
      <c r="J9" s="34"/>
    </row>
    <row r="10" spans="1:10" s="138" customFormat="1" ht="18.75" customHeight="1">
      <c r="A10" s="140" t="s">
        <v>95</v>
      </c>
      <c r="B10" s="32"/>
      <c r="C10" s="33"/>
      <c r="D10" s="33"/>
      <c r="E10" s="124"/>
      <c r="F10" s="33"/>
      <c r="G10" s="33"/>
      <c r="J10" s="139"/>
    </row>
    <row r="11" spans="1:10" s="138" customFormat="1" ht="14.25" customHeight="1">
      <c r="A11" s="169"/>
      <c r="B11" s="32"/>
      <c r="C11" s="33"/>
      <c r="D11" s="33"/>
      <c r="E11" s="124"/>
      <c r="F11" s="33"/>
      <c r="G11" s="33"/>
      <c r="J11" s="139"/>
    </row>
    <row r="12" spans="1:10" s="17" customFormat="1" ht="14.25" customHeight="1">
      <c r="A12" s="140"/>
      <c r="D12" s="18"/>
      <c r="E12" s="141"/>
      <c r="F12" s="18"/>
      <c r="H12" s="142"/>
      <c r="I12" s="142"/>
      <c r="J12" s="143"/>
    </row>
    <row r="13" spans="1:10" s="16" customFormat="1" ht="16.5">
      <c r="A13" s="18"/>
      <c r="B13" s="17"/>
      <c r="D13" s="144">
        <v>2002</v>
      </c>
      <c r="E13" s="145"/>
      <c r="F13" s="146"/>
      <c r="H13" s="144">
        <v>2001</v>
      </c>
      <c r="I13" s="145"/>
      <c r="J13" s="147"/>
    </row>
    <row r="14" spans="1:10" s="16" customFormat="1" ht="16.5">
      <c r="A14" s="18"/>
      <c r="B14" s="17"/>
      <c r="D14" s="128" t="s">
        <v>16</v>
      </c>
      <c r="E14" s="141"/>
      <c r="F14" s="127" t="s">
        <v>100</v>
      </c>
      <c r="H14" s="127" t="s">
        <v>20</v>
      </c>
      <c r="I14" s="141"/>
      <c r="J14" s="127" t="s">
        <v>100</v>
      </c>
    </row>
    <row r="15" spans="1:10" s="16" customFormat="1" ht="16.5">
      <c r="A15" s="18"/>
      <c r="B15" s="17"/>
      <c r="D15" s="128" t="s">
        <v>17</v>
      </c>
      <c r="E15" s="141"/>
      <c r="F15" s="128" t="s">
        <v>18</v>
      </c>
      <c r="H15" s="128" t="s">
        <v>17</v>
      </c>
      <c r="I15" s="141"/>
      <c r="J15" s="128" t="s">
        <v>18</v>
      </c>
    </row>
    <row r="16" spans="1:10" s="16" customFormat="1" ht="16.5">
      <c r="A16" s="18"/>
      <c r="B16" s="17"/>
      <c r="D16" s="149">
        <v>37621</v>
      </c>
      <c r="E16" s="148"/>
      <c r="F16" s="128" t="s">
        <v>19</v>
      </c>
      <c r="H16" s="149">
        <v>37256</v>
      </c>
      <c r="I16" s="150"/>
      <c r="J16" s="128" t="s">
        <v>19</v>
      </c>
    </row>
    <row r="17" spans="1:10" s="16" customFormat="1" ht="14.25" customHeight="1">
      <c r="A17" s="18"/>
      <c r="B17" s="17"/>
      <c r="D17" s="151"/>
      <c r="E17" s="151"/>
      <c r="F17" s="151"/>
      <c r="H17" s="151"/>
      <c r="I17" s="151"/>
      <c r="J17" s="151"/>
    </row>
    <row r="18" spans="1:10" s="16" customFormat="1" ht="15.75" customHeight="1">
      <c r="A18" s="18"/>
      <c r="B18" s="17"/>
      <c r="D18" s="141" t="s">
        <v>1</v>
      </c>
      <c r="E18" s="141"/>
      <c r="F18" s="141" t="s">
        <v>1</v>
      </c>
      <c r="H18" s="141" t="s">
        <v>1</v>
      </c>
      <c r="I18" s="141"/>
      <c r="J18" s="152" t="s">
        <v>1</v>
      </c>
    </row>
    <row r="19" spans="4:9" ht="8.25" customHeight="1">
      <c r="D19" s="3"/>
      <c r="E19" s="125"/>
      <c r="F19" s="3"/>
      <c r="H19" s="3"/>
      <c r="I19" s="3"/>
    </row>
    <row r="20" spans="1:11" ht="21.75" customHeight="1">
      <c r="A20" s="131"/>
      <c r="B20" s="2" t="s">
        <v>91</v>
      </c>
      <c r="D20" s="67">
        <v>12385</v>
      </c>
      <c r="E20" s="67"/>
      <c r="F20" s="67">
        <f>19233+D20</f>
        <v>31618</v>
      </c>
      <c r="G20" s="67"/>
      <c r="H20" s="67">
        <v>5410</v>
      </c>
      <c r="I20" s="67"/>
      <c r="J20" s="67">
        <v>11783</v>
      </c>
      <c r="K20" s="25"/>
    </row>
    <row r="21" spans="1:11" ht="7.5" customHeight="1">
      <c r="A21" s="131"/>
      <c r="D21" s="67"/>
      <c r="E21" s="67"/>
      <c r="F21" s="67"/>
      <c r="G21" s="67"/>
      <c r="H21" s="67"/>
      <c r="I21" s="67"/>
      <c r="J21" s="67"/>
      <c r="K21" s="25"/>
    </row>
    <row r="22" spans="2:11" ht="15.75">
      <c r="B22" s="2" t="s">
        <v>21</v>
      </c>
      <c r="D22" s="67">
        <f>-19206-700</f>
        <v>-19906</v>
      </c>
      <c r="E22" s="67"/>
      <c r="F22" s="67">
        <f>-18354-388+D22</f>
        <v>-38648</v>
      </c>
      <c r="G22" s="67"/>
      <c r="H22" s="67">
        <v>-3877</v>
      </c>
      <c r="I22" s="67"/>
      <c r="J22" s="67">
        <v>-8116</v>
      </c>
      <c r="K22" s="25"/>
    </row>
    <row r="23" spans="4:11" ht="8.25" customHeight="1">
      <c r="D23" s="67"/>
      <c r="E23" s="67"/>
      <c r="F23" s="67"/>
      <c r="G23" s="67"/>
      <c r="H23" s="67"/>
      <c r="I23" s="67"/>
      <c r="J23" s="67"/>
      <c r="K23" s="25"/>
    </row>
    <row r="24" spans="2:11" ht="15.75">
      <c r="B24" s="132" t="s">
        <v>50</v>
      </c>
      <c r="C24" s="5"/>
      <c r="D24" s="115">
        <v>152</v>
      </c>
      <c r="E24" s="67"/>
      <c r="F24" s="115">
        <f>371+D24</f>
        <v>523</v>
      </c>
      <c r="G24" s="67"/>
      <c r="H24" s="115">
        <v>79</v>
      </c>
      <c r="I24" s="67"/>
      <c r="J24" s="115">
        <v>203</v>
      </c>
      <c r="K24" s="25"/>
    </row>
    <row r="25" spans="2:11" ht="7.5" customHeight="1">
      <c r="B25" s="132"/>
      <c r="C25" s="5"/>
      <c r="D25" s="67"/>
      <c r="E25" s="67"/>
      <c r="F25" s="67"/>
      <c r="G25" s="67"/>
      <c r="H25" s="67"/>
      <c r="I25" s="67"/>
      <c r="J25" s="67"/>
      <c r="K25" s="25"/>
    </row>
    <row r="26" spans="1:11" ht="16.5" customHeight="1">
      <c r="A26" s="131"/>
      <c r="B26" s="20" t="s">
        <v>51</v>
      </c>
      <c r="D26" s="67">
        <f>+D20+D22+D24</f>
        <v>-7369</v>
      </c>
      <c r="E26" s="67"/>
      <c r="F26" s="67">
        <f>+F20+F22+F24</f>
        <v>-6507</v>
      </c>
      <c r="G26" s="67"/>
      <c r="H26" s="11">
        <f>+H20+H22+H24</f>
        <v>1612</v>
      </c>
      <c r="I26" s="67"/>
      <c r="J26" s="11">
        <f>+J20+J22+J24</f>
        <v>3870</v>
      </c>
      <c r="K26" s="25"/>
    </row>
    <row r="27" spans="1:11" ht="6" customHeight="1">
      <c r="A27" s="131"/>
      <c r="B27" s="20"/>
      <c r="D27" s="67"/>
      <c r="E27" s="67"/>
      <c r="F27" s="67"/>
      <c r="G27" s="67"/>
      <c r="H27" s="67"/>
      <c r="I27" s="67"/>
      <c r="J27" s="67"/>
      <c r="K27" s="25"/>
    </row>
    <row r="28" spans="1:11" ht="15.75">
      <c r="A28" s="131"/>
      <c r="B28" s="20" t="s">
        <v>22</v>
      </c>
      <c r="D28" s="67">
        <v>-2116</v>
      </c>
      <c r="E28" s="67"/>
      <c r="F28" s="67">
        <f>-2237+D28</f>
        <v>-4353</v>
      </c>
      <c r="G28" s="67"/>
      <c r="H28" s="67">
        <v>-75</v>
      </c>
      <c r="I28" s="67"/>
      <c r="J28" s="67">
        <v>-155</v>
      </c>
      <c r="K28" s="25"/>
    </row>
    <row r="29" spans="2:11" ht="7.5" customHeight="1">
      <c r="B29" s="132"/>
      <c r="D29" s="67"/>
      <c r="E29" s="67"/>
      <c r="F29" s="67"/>
      <c r="G29" s="67"/>
      <c r="H29" s="67"/>
      <c r="I29" s="67"/>
      <c r="J29" s="67"/>
      <c r="K29" s="25"/>
    </row>
    <row r="30" spans="2:11" ht="15.75">
      <c r="B30" s="2" t="s">
        <v>23</v>
      </c>
      <c r="D30" s="120">
        <v>0</v>
      </c>
      <c r="E30" s="122"/>
      <c r="F30" s="120">
        <v>0</v>
      </c>
      <c r="G30" s="120"/>
      <c r="H30" s="120">
        <v>0</v>
      </c>
      <c r="I30" s="122"/>
      <c r="J30" s="120">
        <v>0</v>
      </c>
      <c r="K30" s="25"/>
    </row>
    <row r="31" spans="4:11" ht="8.25" customHeight="1">
      <c r="D31" s="115"/>
      <c r="E31" s="67"/>
      <c r="F31" s="115"/>
      <c r="G31" s="67"/>
      <c r="H31" s="115"/>
      <c r="I31" s="67"/>
      <c r="J31" s="115"/>
      <c r="K31" s="25"/>
    </row>
    <row r="32" spans="2:11" ht="18.75" customHeight="1">
      <c r="B32" s="2" t="s">
        <v>52</v>
      </c>
      <c r="D32" s="67">
        <f>+D26+D28</f>
        <v>-9485</v>
      </c>
      <c r="E32" s="67"/>
      <c r="F32" s="67">
        <f>+F26+F28+F30</f>
        <v>-10860</v>
      </c>
      <c r="G32" s="67"/>
      <c r="H32" s="67">
        <f>+H26+H28+H30</f>
        <v>1537</v>
      </c>
      <c r="I32" s="67"/>
      <c r="J32" s="67">
        <f>+J26+J28+J30</f>
        <v>3715</v>
      </c>
      <c r="K32" s="25"/>
    </row>
    <row r="33" spans="4:11" ht="6" customHeight="1">
      <c r="D33" s="67"/>
      <c r="E33" s="67"/>
      <c r="F33" s="67"/>
      <c r="G33" s="67"/>
      <c r="H33" s="67"/>
      <c r="I33" s="67"/>
      <c r="J33" s="67"/>
      <c r="K33" s="25"/>
    </row>
    <row r="34" spans="2:11" ht="15.75">
      <c r="B34" s="20" t="s">
        <v>24</v>
      </c>
      <c r="D34" s="115">
        <v>-379</v>
      </c>
      <c r="E34" s="67"/>
      <c r="F34" s="115">
        <f>-444+D34</f>
        <v>-823</v>
      </c>
      <c r="G34" s="67"/>
      <c r="H34" s="115">
        <v>-631</v>
      </c>
      <c r="I34" s="67"/>
      <c r="J34" s="115">
        <v>-1582</v>
      </c>
      <c r="K34" s="25"/>
    </row>
    <row r="35" spans="2:11" ht="4.5" customHeight="1">
      <c r="B35" s="132"/>
      <c r="D35" s="67"/>
      <c r="E35" s="67"/>
      <c r="F35" s="67"/>
      <c r="G35" s="67"/>
      <c r="H35" s="67"/>
      <c r="I35" s="67"/>
      <c r="J35" s="67"/>
      <c r="K35" s="25"/>
    </row>
    <row r="36" spans="2:11" ht="15.75">
      <c r="B36" s="20" t="s">
        <v>53</v>
      </c>
      <c r="D36" s="67">
        <f>+D32+D34</f>
        <v>-9864</v>
      </c>
      <c r="E36" s="67"/>
      <c r="F36" s="67">
        <f>+F32+F34</f>
        <v>-11683</v>
      </c>
      <c r="G36" s="67"/>
      <c r="H36" s="67">
        <f>+H32+H34</f>
        <v>906</v>
      </c>
      <c r="I36" s="67"/>
      <c r="J36" s="67">
        <f>+J32+J34</f>
        <v>2133</v>
      </c>
      <c r="K36" s="25"/>
    </row>
    <row r="37" spans="2:11" ht="8.25" customHeight="1">
      <c r="B37" s="20"/>
      <c r="D37" s="67"/>
      <c r="E37" s="67"/>
      <c r="F37" s="67"/>
      <c r="G37" s="67"/>
      <c r="H37" s="67"/>
      <c r="I37" s="67"/>
      <c r="J37" s="67"/>
      <c r="K37" s="25"/>
    </row>
    <row r="38" spans="2:11" ht="15.75">
      <c r="B38" s="20" t="s">
        <v>25</v>
      </c>
      <c r="D38" s="115">
        <v>0</v>
      </c>
      <c r="E38" s="67"/>
      <c r="F38" s="115">
        <v>0</v>
      </c>
      <c r="G38" s="67"/>
      <c r="H38" s="115">
        <v>0</v>
      </c>
      <c r="I38" s="67"/>
      <c r="J38" s="115">
        <v>0</v>
      </c>
      <c r="K38" s="25"/>
    </row>
    <row r="39" spans="4:11" ht="3.75" customHeight="1">
      <c r="D39" s="67"/>
      <c r="E39" s="67"/>
      <c r="F39" s="67"/>
      <c r="G39" s="67"/>
      <c r="H39" s="67"/>
      <c r="I39" s="67"/>
      <c r="J39" s="67"/>
      <c r="K39" s="25"/>
    </row>
    <row r="40" spans="2:11" ht="18.75" customHeight="1" thickBot="1">
      <c r="B40" s="20" t="s">
        <v>54</v>
      </c>
      <c r="D40" s="116">
        <f>+D36+D38</f>
        <v>-9864</v>
      </c>
      <c r="E40" s="67"/>
      <c r="F40" s="116">
        <f>+F36+F38</f>
        <v>-11683</v>
      </c>
      <c r="G40" s="67"/>
      <c r="H40" s="116">
        <f>+H36+H38</f>
        <v>906</v>
      </c>
      <c r="I40" s="67"/>
      <c r="J40" s="116">
        <f>+J36+J38</f>
        <v>2133</v>
      </c>
      <c r="K40" s="25"/>
    </row>
    <row r="41" spans="1:11" s="72" customFormat="1" ht="15.75">
      <c r="A41" s="71"/>
      <c r="B41" s="73"/>
      <c r="D41" s="67"/>
      <c r="E41" s="67"/>
      <c r="F41" s="113"/>
      <c r="G41" s="113"/>
      <c r="H41" s="113"/>
      <c r="I41" s="113"/>
      <c r="J41" s="113"/>
      <c r="K41" s="114"/>
    </row>
    <row r="42" spans="4:11" ht="9" customHeight="1">
      <c r="D42" s="67"/>
      <c r="E42" s="67"/>
      <c r="F42" s="67"/>
      <c r="G42" s="67"/>
      <c r="H42" s="67"/>
      <c r="I42" s="67"/>
      <c r="J42" s="67"/>
      <c r="K42" s="25"/>
    </row>
    <row r="43" spans="2:11" ht="17.25" customHeight="1">
      <c r="B43" s="2" t="s">
        <v>72</v>
      </c>
      <c r="D43" s="67"/>
      <c r="E43" s="67"/>
      <c r="F43" s="67"/>
      <c r="G43" s="67"/>
      <c r="H43" s="67"/>
      <c r="I43" s="67"/>
      <c r="J43" s="67"/>
      <c r="K43" s="25"/>
    </row>
    <row r="44" spans="2:11" ht="15.75">
      <c r="B44" s="2" t="s">
        <v>89</v>
      </c>
      <c r="D44" s="121">
        <f>+D40/99000*100</f>
        <v>-9.963636363636363</v>
      </c>
      <c r="E44" s="121"/>
      <c r="F44" s="121">
        <f>+F40/99000*100</f>
        <v>-11.801010101010101</v>
      </c>
      <c r="G44" s="67"/>
      <c r="H44" s="121">
        <f>+H40/99000*100</f>
        <v>0.9151515151515152</v>
      </c>
      <c r="I44" s="121"/>
      <c r="J44" s="121">
        <f>+J40/99000*100</f>
        <v>2.1545454545454543</v>
      </c>
      <c r="K44" s="25"/>
    </row>
    <row r="45" spans="4:11" ht="12" customHeight="1">
      <c r="D45" s="121"/>
      <c r="E45" s="121"/>
      <c r="F45" s="121"/>
      <c r="G45" s="67"/>
      <c r="H45" s="121"/>
      <c r="I45" s="121"/>
      <c r="J45" s="121"/>
      <c r="K45" s="25"/>
    </row>
    <row r="46" spans="2:11" ht="17.25" customHeight="1">
      <c r="B46" s="2" t="s">
        <v>90</v>
      </c>
      <c r="D46" s="67">
        <v>0</v>
      </c>
      <c r="E46" s="67"/>
      <c r="F46" s="67">
        <v>0</v>
      </c>
      <c r="G46" s="67"/>
      <c r="H46" s="67">
        <v>0</v>
      </c>
      <c r="I46" s="67"/>
      <c r="J46" s="67">
        <v>0</v>
      </c>
      <c r="K46" s="25"/>
    </row>
    <row r="47" spans="2:11" ht="15.75">
      <c r="B47" s="132"/>
      <c r="D47" s="67"/>
      <c r="E47" s="67"/>
      <c r="F47" s="67"/>
      <c r="G47" s="67"/>
      <c r="H47" s="67"/>
      <c r="I47" s="67"/>
      <c r="J47" s="67"/>
      <c r="K47" s="25"/>
    </row>
    <row r="48" spans="2:11" ht="15.75">
      <c r="B48" s="132"/>
      <c r="D48" s="67"/>
      <c r="E48" s="67"/>
      <c r="F48" s="67"/>
      <c r="G48" s="67"/>
      <c r="H48" s="67"/>
      <c r="I48" s="67"/>
      <c r="J48" s="67"/>
      <c r="K48" s="25"/>
    </row>
    <row r="49" spans="2:11" ht="15.75">
      <c r="B49" s="132"/>
      <c r="D49" s="67"/>
      <c r="E49" s="67"/>
      <c r="F49" s="67"/>
      <c r="G49" s="67"/>
      <c r="H49" s="67"/>
      <c r="I49" s="67"/>
      <c r="J49" s="67"/>
      <c r="K49" s="25"/>
    </row>
    <row r="50" spans="1:11" s="72" customFormat="1" ht="15.75">
      <c r="A50" s="71"/>
      <c r="B50" s="181" t="s">
        <v>96</v>
      </c>
      <c r="C50" s="181"/>
      <c r="D50" s="181"/>
      <c r="E50" s="181"/>
      <c r="F50" s="181"/>
      <c r="G50" s="181"/>
      <c r="H50" s="181"/>
      <c r="I50" s="181"/>
      <c r="J50" s="181"/>
      <c r="K50" s="114"/>
    </row>
    <row r="51" spans="2:11" ht="15.75">
      <c r="B51" s="182" t="s">
        <v>59</v>
      </c>
      <c r="C51" s="182"/>
      <c r="D51" s="182"/>
      <c r="E51" s="182"/>
      <c r="F51" s="182"/>
      <c r="G51" s="182"/>
      <c r="H51" s="182"/>
      <c r="I51" s="182"/>
      <c r="J51" s="182"/>
      <c r="K51" s="25"/>
    </row>
    <row r="52" spans="2:11" ht="8.25" customHeight="1">
      <c r="B52" s="132"/>
      <c r="D52" s="67"/>
      <c r="E52" s="67"/>
      <c r="F52" s="67"/>
      <c r="G52" s="67"/>
      <c r="H52" s="67"/>
      <c r="I52" s="67"/>
      <c r="J52" s="67"/>
      <c r="K52" s="25"/>
    </row>
    <row r="53" spans="2:11" ht="15.75">
      <c r="B53" s="20"/>
      <c r="D53" s="67"/>
      <c r="E53" s="67"/>
      <c r="F53" s="67"/>
      <c r="G53" s="67"/>
      <c r="H53" s="67"/>
      <c r="I53" s="67"/>
      <c r="J53" s="67"/>
      <c r="K53" s="25"/>
    </row>
    <row r="54" spans="2:11" ht="9" customHeight="1">
      <c r="B54" s="132"/>
      <c r="D54" s="67"/>
      <c r="E54" s="67"/>
      <c r="F54" s="67"/>
      <c r="G54" s="67"/>
      <c r="H54" s="67"/>
      <c r="I54" s="67"/>
      <c r="J54" s="67"/>
      <c r="K54" s="25"/>
    </row>
    <row r="55" spans="2:11" ht="15.75">
      <c r="B55" s="74"/>
      <c r="D55" s="67"/>
      <c r="E55" s="67"/>
      <c r="F55" s="67"/>
      <c r="G55" s="67"/>
      <c r="H55" s="67"/>
      <c r="I55" s="67"/>
      <c r="J55" s="67"/>
      <c r="K55" s="25"/>
    </row>
    <row r="56" spans="1:11" s="72" customFormat="1" ht="15.75">
      <c r="A56" s="71"/>
      <c r="B56" s="73"/>
      <c r="D56" s="67"/>
      <c r="E56" s="67"/>
      <c r="F56" s="113"/>
      <c r="G56" s="113"/>
      <c r="H56" s="113"/>
      <c r="I56" s="113"/>
      <c r="J56" s="113"/>
      <c r="K56" s="114"/>
    </row>
    <row r="57" spans="2:11" ht="8.25" customHeight="1">
      <c r="B57" s="20"/>
      <c r="D57" s="67"/>
      <c r="E57" s="67"/>
      <c r="F57" s="67"/>
      <c r="G57" s="67"/>
      <c r="H57" s="67"/>
      <c r="I57" s="67"/>
      <c r="J57" s="67"/>
      <c r="K57" s="25"/>
    </row>
    <row r="58" spans="4:11" ht="15" customHeight="1" hidden="1">
      <c r="D58" s="133"/>
      <c r="E58" s="133"/>
      <c r="F58" s="133"/>
      <c r="G58" s="25"/>
      <c r="H58" s="134"/>
      <c r="I58" s="134"/>
      <c r="J58" s="134"/>
      <c r="K58" s="25"/>
    </row>
    <row r="59" spans="4:11" ht="15" customHeight="1" hidden="1">
      <c r="D59" s="134"/>
      <c r="E59" s="134"/>
      <c r="F59" s="134"/>
      <c r="G59" s="25"/>
      <c r="H59" s="134"/>
      <c r="I59" s="134"/>
      <c r="J59" s="134"/>
      <c r="K59" s="25"/>
    </row>
    <row r="60" spans="4:11" ht="12.75" customHeight="1" hidden="1">
      <c r="D60" s="135"/>
      <c r="E60" s="135"/>
      <c r="F60" s="135"/>
      <c r="G60" s="25"/>
      <c r="H60" s="135"/>
      <c r="I60" s="135"/>
      <c r="J60" s="135"/>
      <c r="K60" s="25"/>
    </row>
    <row r="61" spans="4:11" ht="12.75" customHeight="1" hidden="1">
      <c r="D61" s="125"/>
      <c r="E61" s="125"/>
      <c r="F61" s="125"/>
      <c r="G61" s="25"/>
      <c r="H61" s="125"/>
      <c r="I61" s="125"/>
      <c r="J61" s="125"/>
      <c r="K61" s="25"/>
    </row>
    <row r="62" spans="4:11" ht="10.5" customHeight="1" hidden="1">
      <c r="D62" s="125"/>
      <c r="E62" s="125"/>
      <c r="F62" s="125"/>
      <c r="G62" s="25"/>
      <c r="H62" s="125"/>
      <c r="I62" s="125"/>
      <c r="J62" s="125"/>
      <c r="K62" s="25"/>
    </row>
    <row r="63" spans="4:11" ht="17.25" customHeight="1" hidden="1">
      <c r="D63" s="125"/>
      <c r="E63" s="125"/>
      <c r="F63" s="125"/>
      <c r="G63" s="25"/>
      <c r="H63" s="125"/>
      <c r="I63" s="125"/>
      <c r="J63" s="125"/>
      <c r="K63" s="25"/>
    </row>
    <row r="64" spans="1:11" ht="15" customHeight="1" hidden="1">
      <c r="A64" s="130"/>
      <c r="B64" s="4"/>
      <c r="C64" s="68"/>
      <c r="D64" s="125"/>
      <c r="E64" s="125"/>
      <c r="F64" s="125"/>
      <c r="G64" s="25"/>
      <c r="H64" s="125"/>
      <c r="I64" s="125"/>
      <c r="J64" s="125"/>
      <c r="K64" s="25"/>
    </row>
    <row r="65" spans="2:11" ht="15.75">
      <c r="B65" s="132"/>
      <c r="D65" s="67"/>
      <c r="E65" s="67"/>
      <c r="F65" s="67"/>
      <c r="G65" s="67"/>
      <c r="H65" s="67"/>
      <c r="I65" s="67"/>
      <c r="J65" s="67"/>
      <c r="K65" s="25"/>
    </row>
    <row r="66" spans="2:11" ht="15.75">
      <c r="B66" s="132"/>
      <c r="D66" s="67"/>
      <c r="E66" s="67"/>
      <c r="F66" s="67"/>
      <c r="G66" s="67"/>
      <c r="H66" s="67"/>
      <c r="I66" s="67"/>
      <c r="J66" s="67"/>
      <c r="K66" s="25"/>
    </row>
    <row r="67" spans="2:11" ht="15.75">
      <c r="B67" s="132"/>
      <c r="D67" s="67"/>
      <c r="E67" s="67"/>
      <c r="F67" s="67"/>
      <c r="G67" s="67"/>
      <c r="H67" s="67"/>
      <c r="I67" s="67"/>
      <c r="J67" s="67"/>
      <c r="K67" s="25"/>
    </row>
    <row r="68" spans="2:11" ht="15.75">
      <c r="B68" s="132"/>
      <c r="D68" s="67"/>
      <c r="E68" s="67"/>
      <c r="F68" s="67"/>
      <c r="G68" s="67"/>
      <c r="H68" s="67"/>
      <c r="I68" s="67"/>
      <c r="J68" s="67"/>
      <c r="K68" s="25"/>
    </row>
    <row r="69" spans="2:11" ht="8.25" customHeight="1">
      <c r="B69" s="132"/>
      <c r="D69" s="67"/>
      <c r="E69" s="67"/>
      <c r="F69" s="67"/>
      <c r="G69" s="67"/>
      <c r="H69" s="67"/>
      <c r="I69" s="67"/>
      <c r="J69" s="67"/>
      <c r="K69" s="25"/>
    </row>
    <row r="70" spans="2:11" ht="15.75">
      <c r="B70" s="20"/>
      <c r="D70" s="67"/>
      <c r="E70" s="67"/>
      <c r="F70" s="67"/>
      <c r="G70" s="67"/>
      <c r="H70" s="67"/>
      <c r="I70" s="67"/>
      <c r="J70" s="67"/>
      <c r="K70" s="25"/>
    </row>
    <row r="71" spans="1:11" s="72" customFormat="1" ht="16.5" customHeight="1">
      <c r="A71" s="71"/>
      <c r="B71" s="74"/>
      <c r="D71" s="67"/>
      <c r="E71" s="67"/>
      <c r="F71" s="113"/>
      <c r="G71" s="113"/>
      <c r="H71" s="113"/>
      <c r="I71" s="113"/>
      <c r="J71" s="113"/>
      <c r="K71" s="113"/>
    </row>
    <row r="72" spans="2:11" ht="12.75" customHeight="1">
      <c r="B72" s="132"/>
      <c r="D72" s="67"/>
      <c r="E72" s="67"/>
      <c r="F72" s="67"/>
      <c r="G72" s="67"/>
      <c r="H72" s="67"/>
      <c r="I72" s="67"/>
      <c r="J72" s="67"/>
      <c r="K72" s="25"/>
    </row>
    <row r="73" spans="1:10" s="25" customFormat="1" ht="12" customHeight="1">
      <c r="A73" s="125"/>
      <c r="B73" s="136"/>
      <c r="D73" s="67"/>
      <c r="E73" s="67"/>
      <c r="F73" s="67"/>
      <c r="G73" s="67"/>
      <c r="H73" s="67"/>
      <c r="I73" s="67"/>
      <c r="J73" s="67"/>
    </row>
    <row r="74" spans="1:10" s="25" customFormat="1" ht="12" customHeight="1">
      <c r="A74" s="125"/>
      <c r="B74" s="136"/>
      <c r="D74" s="67"/>
      <c r="E74" s="67"/>
      <c r="F74" s="67"/>
      <c r="G74" s="67"/>
      <c r="H74" s="67"/>
      <c r="I74" s="67"/>
      <c r="J74" s="67"/>
    </row>
    <row r="75" spans="1:10" s="25" customFormat="1" ht="12" customHeight="1">
      <c r="A75" s="137"/>
      <c r="B75" s="136"/>
      <c r="D75" s="67"/>
      <c r="E75" s="67"/>
      <c r="F75" s="67"/>
      <c r="G75" s="67"/>
      <c r="H75" s="67"/>
      <c r="I75" s="67"/>
      <c r="J75" s="67"/>
    </row>
    <row r="76" spans="1:10" s="25" customFormat="1" ht="20.25" customHeight="1">
      <c r="A76" s="133"/>
      <c r="B76" s="133"/>
      <c r="C76" s="68"/>
      <c r="D76" s="69"/>
      <c r="E76" s="69"/>
      <c r="F76" s="69"/>
      <c r="G76" s="69"/>
      <c r="H76" s="69"/>
      <c r="I76" s="69"/>
      <c r="J76" s="69"/>
    </row>
    <row r="77" spans="4:11" ht="15.75">
      <c r="D77" s="25"/>
      <c r="F77" s="25"/>
      <c r="G77" s="25"/>
      <c r="H77" s="25"/>
      <c r="I77" s="25"/>
      <c r="J77" s="67"/>
      <c r="K77" s="25"/>
    </row>
    <row r="78" spans="4:11" ht="15.75">
      <c r="D78" s="25"/>
      <c r="F78" s="25"/>
      <c r="G78" s="25"/>
      <c r="H78" s="25"/>
      <c r="I78" s="25"/>
      <c r="J78" s="67"/>
      <c r="K78" s="25"/>
    </row>
    <row r="79" spans="4:11" ht="15.75">
      <c r="D79" s="25"/>
      <c r="F79" s="25"/>
      <c r="G79" s="25"/>
      <c r="H79" s="25"/>
      <c r="I79" s="25"/>
      <c r="J79" s="67"/>
      <c r="K79" s="25"/>
    </row>
    <row r="80" spans="4:11" ht="15.75">
      <c r="D80" s="25"/>
      <c r="F80" s="25"/>
      <c r="G80" s="25"/>
      <c r="H80" s="25"/>
      <c r="I80" s="25"/>
      <c r="J80" s="67"/>
      <c r="K80" s="25"/>
    </row>
    <row r="81" spans="4:11" ht="15.75">
      <c r="D81" s="25"/>
      <c r="F81" s="25"/>
      <c r="G81" s="25"/>
      <c r="H81" s="25"/>
      <c r="I81" s="25"/>
      <c r="J81" s="67"/>
      <c r="K81" s="25"/>
    </row>
    <row r="82" spans="4:11" ht="15.75">
      <c r="D82" s="25"/>
      <c r="F82" s="25"/>
      <c r="G82" s="25"/>
      <c r="H82" s="25"/>
      <c r="I82" s="25"/>
      <c r="J82" s="67"/>
      <c r="K82" s="25"/>
    </row>
    <row r="83" spans="4:11" ht="15.75">
      <c r="D83" s="25"/>
      <c r="F83" s="25"/>
      <c r="G83" s="25"/>
      <c r="H83" s="25"/>
      <c r="I83" s="25"/>
      <c r="J83" s="67"/>
      <c r="K83" s="25"/>
    </row>
    <row r="84" spans="4:11" ht="15.75">
      <c r="D84" s="25"/>
      <c r="F84" s="25"/>
      <c r="G84" s="25"/>
      <c r="H84" s="25"/>
      <c r="I84" s="25"/>
      <c r="J84" s="67"/>
      <c r="K84" s="25"/>
    </row>
    <row r="85" spans="4:11" ht="15.75">
      <c r="D85" s="25"/>
      <c r="F85" s="25"/>
      <c r="G85" s="25"/>
      <c r="H85" s="25"/>
      <c r="I85" s="25"/>
      <c r="J85" s="67"/>
      <c r="K85" s="25"/>
    </row>
    <row r="86" spans="4:11" ht="15.75">
      <c r="D86" s="25"/>
      <c r="F86" s="25"/>
      <c r="G86" s="25"/>
      <c r="H86" s="25"/>
      <c r="I86" s="25"/>
      <c r="J86" s="67"/>
      <c r="K86" s="25"/>
    </row>
    <row r="87" spans="4:11" ht="15.75">
      <c r="D87" s="25"/>
      <c r="F87" s="25"/>
      <c r="G87" s="25"/>
      <c r="H87" s="25"/>
      <c r="I87" s="25"/>
      <c r="J87" s="67"/>
      <c r="K87" s="25"/>
    </row>
    <row r="88" spans="4:11" ht="15.75">
      <c r="D88" s="25"/>
      <c r="F88" s="25"/>
      <c r="G88" s="25"/>
      <c r="H88" s="25"/>
      <c r="I88" s="25"/>
      <c r="J88" s="67"/>
      <c r="K88" s="25"/>
    </row>
    <row r="89" spans="4:11" ht="15.75">
      <c r="D89" s="25"/>
      <c r="F89" s="25"/>
      <c r="G89" s="25"/>
      <c r="H89" s="25"/>
      <c r="I89" s="25"/>
      <c r="J89" s="67"/>
      <c r="K89" s="25"/>
    </row>
    <row r="90" spans="4:11" ht="15.75">
      <c r="D90" s="25"/>
      <c r="F90" s="25"/>
      <c r="G90" s="25"/>
      <c r="H90" s="25"/>
      <c r="I90" s="25"/>
      <c r="J90" s="67"/>
      <c r="K90" s="25"/>
    </row>
    <row r="91" spans="4:11" ht="15.75">
      <c r="D91" s="25"/>
      <c r="F91" s="25"/>
      <c r="G91" s="25"/>
      <c r="H91" s="25"/>
      <c r="I91" s="25"/>
      <c r="J91" s="67"/>
      <c r="K91" s="25"/>
    </row>
    <row r="92" spans="4:11" ht="15.75">
      <c r="D92" s="25"/>
      <c r="F92" s="25"/>
      <c r="G92" s="25"/>
      <c r="H92" s="25"/>
      <c r="I92" s="25"/>
      <c r="J92" s="67"/>
      <c r="K92" s="25"/>
    </row>
    <row r="93" spans="4:11" ht="15.75">
      <c r="D93" s="25"/>
      <c r="F93" s="25"/>
      <c r="G93" s="25"/>
      <c r="H93" s="25"/>
      <c r="I93" s="25"/>
      <c r="J93" s="67"/>
      <c r="K93" s="25"/>
    </row>
    <row r="94" spans="4:11" ht="15.75">
      <c r="D94" s="25"/>
      <c r="F94" s="25"/>
      <c r="G94" s="25"/>
      <c r="H94" s="25"/>
      <c r="I94" s="25"/>
      <c r="J94" s="67"/>
      <c r="K94" s="25"/>
    </row>
    <row r="95" spans="4:11" ht="15.75">
      <c r="D95" s="25"/>
      <c r="F95" s="25"/>
      <c r="G95" s="25"/>
      <c r="H95" s="25"/>
      <c r="I95" s="25"/>
      <c r="J95" s="67"/>
      <c r="K95" s="25"/>
    </row>
  </sheetData>
  <mergeCells count="5">
    <mergeCell ref="A5:J5"/>
    <mergeCell ref="B50:J50"/>
    <mergeCell ref="B51:J51"/>
    <mergeCell ref="A6:J6"/>
    <mergeCell ref="A7:J7"/>
  </mergeCells>
  <printOptions horizontalCentered="1"/>
  <pageMargins left="0.35" right="0.35" top="0.76" bottom="0.74" header="0.17" footer="0.58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4">
      <selection activeCell="G75" sqref="G75"/>
    </sheetView>
  </sheetViews>
  <sheetFormatPr defaultColWidth="9.140625" defaultRowHeight="12.75"/>
  <cols>
    <col min="1" max="1" width="6.140625" style="8" customWidth="1"/>
    <col min="2" max="2" width="45.140625" style="9" customWidth="1"/>
    <col min="3" max="3" width="3.57421875" style="9" customWidth="1"/>
    <col min="4" max="4" width="16.28125" style="87" hidden="1" customWidth="1"/>
    <col min="5" max="5" width="16.28125" style="1" customWidth="1"/>
    <col min="6" max="6" width="2.28125" style="1" customWidth="1"/>
    <col min="7" max="7" width="16.28125" style="11" customWidth="1"/>
    <col min="8" max="8" width="2.7109375" style="11" customWidth="1"/>
    <col min="9" max="16384" width="9.140625" style="1" customWidth="1"/>
  </cols>
  <sheetData>
    <row r="1" ht="21" customHeight="1">
      <c r="D1" s="109"/>
    </row>
    <row r="2" spans="1:8" ht="14.25" customHeight="1">
      <c r="A2" s="70"/>
      <c r="B2" s="13"/>
      <c r="C2" s="13"/>
      <c r="D2" s="110"/>
      <c r="E2" s="14"/>
      <c r="F2" s="14"/>
      <c r="G2" s="15"/>
      <c r="H2" s="15"/>
    </row>
    <row r="3" spans="1:8" ht="14.25" customHeight="1">
      <c r="A3" s="19"/>
      <c r="B3" s="13"/>
      <c r="C3" s="13"/>
      <c r="D3" s="110"/>
      <c r="E3" s="14"/>
      <c r="F3" s="14"/>
      <c r="G3" s="15"/>
      <c r="H3" s="15"/>
    </row>
    <row r="4" ht="17.25" customHeight="1">
      <c r="D4" s="109"/>
    </row>
    <row r="5" spans="1:8" ht="18.75">
      <c r="A5" s="157" t="s">
        <v>122</v>
      </c>
      <c r="B5" s="7"/>
      <c r="C5" s="13"/>
      <c r="D5" s="110"/>
      <c r="E5" s="14"/>
      <c r="F5" s="14"/>
      <c r="G5" s="15"/>
      <c r="H5" s="15"/>
    </row>
    <row r="6" spans="1:8" ht="15.75">
      <c r="A6" s="20" t="s">
        <v>64</v>
      </c>
      <c r="B6" s="153"/>
      <c r="C6" s="153"/>
      <c r="D6" s="154"/>
      <c r="E6" s="155"/>
      <c r="F6" s="155"/>
      <c r="G6" s="156"/>
      <c r="H6" s="156"/>
    </row>
    <row r="7" spans="1:8" s="2" customFormat="1" ht="17.25" customHeight="1">
      <c r="A7" s="153"/>
      <c r="B7" s="9"/>
      <c r="C7" s="9"/>
      <c r="D7" s="154"/>
      <c r="E7" s="155"/>
      <c r="F7" s="155"/>
      <c r="G7" s="156"/>
      <c r="H7" s="156"/>
    </row>
    <row r="8" spans="1:8" s="77" customFormat="1" ht="7.5" customHeight="1">
      <c r="A8" s="75"/>
      <c r="B8" s="76"/>
      <c r="C8" s="76"/>
      <c r="D8" s="88" t="s">
        <v>3</v>
      </c>
      <c r="E8" s="79"/>
      <c r="F8" s="65"/>
      <c r="G8" s="80"/>
      <c r="H8" s="84"/>
    </row>
    <row r="9" spans="1:8" s="77" customFormat="1" ht="15.75" customHeight="1">
      <c r="A9" s="75"/>
      <c r="B9" s="76"/>
      <c r="C9" s="76"/>
      <c r="D9" s="89" t="s">
        <v>4</v>
      </c>
      <c r="E9" s="170" t="s">
        <v>68</v>
      </c>
      <c r="F9" s="47"/>
      <c r="G9" s="170" t="s">
        <v>68</v>
      </c>
      <c r="H9" s="85"/>
    </row>
    <row r="10" spans="1:8" s="78" customFormat="1" ht="15.75" customHeight="1">
      <c r="A10" s="75"/>
      <c r="B10" s="76"/>
      <c r="C10" s="76"/>
      <c r="D10" s="90" t="s">
        <v>6</v>
      </c>
      <c r="E10" s="171">
        <v>37621</v>
      </c>
      <c r="F10" s="48"/>
      <c r="G10" s="171">
        <v>37437</v>
      </c>
      <c r="H10" s="85"/>
    </row>
    <row r="11" spans="1:8" s="78" customFormat="1" ht="15" customHeight="1">
      <c r="A11" s="75"/>
      <c r="B11" s="76"/>
      <c r="C11" s="76"/>
      <c r="D11" s="91" t="s">
        <v>15</v>
      </c>
      <c r="E11" s="172" t="s">
        <v>57</v>
      </c>
      <c r="F11" s="37"/>
      <c r="G11" s="173" t="s">
        <v>58</v>
      </c>
      <c r="H11" s="84"/>
    </row>
    <row r="12" spans="1:8" s="21" customFormat="1" ht="15" customHeight="1">
      <c r="A12" s="10"/>
      <c r="B12" s="28"/>
      <c r="C12" s="28"/>
      <c r="D12" s="92" t="s">
        <v>1</v>
      </c>
      <c r="E12" s="81" t="s">
        <v>1</v>
      </c>
      <c r="F12" s="82"/>
      <c r="G12" s="83" t="s">
        <v>1</v>
      </c>
      <c r="H12" s="83"/>
    </row>
    <row r="13" spans="4:8" ht="14.25" customHeight="1">
      <c r="D13" s="93"/>
      <c r="E13" s="23"/>
      <c r="F13" s="22"/>
      <c r="G13" s="24"/>
      <c r="H13" s="24"/>
    </row>
    <row r="14" spans="1:8" ht="16.5" customHeight="1">
      <c r="A14" s="53"/>
      <c r="B14" s="30" t="s">
        <v>69</v>
      </c>
      <c r="D14" s="94">
        <v>2899</v>
      </c>
      <c r="E14" s="36">
        <v>2511</v>
      </c>
      <c r="F14" s="37"/>
      <c r="G14" s="36">
        <v>2899</v>
      </c>
      <c r="H14" s="36"/>
    </row>
    <row r="15" spans="1:8" ht="7.5" customHeight="1">
      <c r="A15" s="54"/>
      <c r="B15" s="30"/>
      <c r="D15" s="94"/>
      <c r="E15" s="36"/>
      <c r="F15" s="37"/>
      <c r="G15" s="36"/>
      <c r="H15" s="36"/>
    </row>
    <row r="16" spans="1:8" ht="15" customHeight="1">
      <c r="A16" s="53"/>
      <c r="B16" s="30" t="s">
        <v>85</v>
      </c>
      <c r="D16" s="94">
        <v>132544</v>
      </c>
      <c r="E16" s="36">
        <v>132544</v>
      </c>
      <c r="F16" s="37"/>
      <c r="G16" s="36">
        <v>132544</v>
      </c>
      <c r="H16" s="36"/>
    </row>
    <row r="17" spans="1:8" ht="7.5" customHeight="1">
      <c r="A17" s="54"/>
      <c r="B17" s="30"/>
      <c r="D17" s="94"/>
      <c r="E17" s="36"/>
      <c r="F17" s="37"/>
      <c r="G17" s="36"/>
      <c r="H17" s="36"/>
    </row>
    <row r="18" spans="1:8" ht="15.75" customHeight="1">
      <c r="A18" s="53"/>
      <c r="B18" s="30" t="s">
        <v>7</v>
      </c>
      <c r="D18" s="94">
        <v>219454</v>
      </c>
      <c r="E18" s="36">
        <v>194763</v>
      </c>
      <c r="F18" s="37"/>
      <c r="G18" s="36">
        <v>215390</v>
      </c>
      <c r="H18" s="36"/>
    </row>
    <row r="19" spans="1:8" ht="7.5" customHeight="1">
      <c r="A19" s="54"/>
      <c r="B19" s="30"/>
      <c r="D19" s="94"/>
      <c r="E19" s="36"/>
      <c r="F19" s="37"/>
      <c r="G19" s="36"/>
      <c r="H19" s="36"/>
    </row>
    <row r="20" spans="1:8" ht="19.5" customHeight="1">
      <c r="A20" s="53"/>
      <c r="B20" s="30" t="s">
        <v>8</v>
      </c>
      <c r="C20" s="27"/>
      <c r="D20" s="95"/>
      <c r="E20" s="38"/>
      <c r="F20" s="37"/>
      <c r="G20" s="38"/>
      <c r="H20" s="36"/>
    </row>
    <row r="21" spans="1:8" ht="19.5" customHeight="1">
      <c r="A21" s="54"/>
      <c r="B21" s="56" t="s">
        <v>9</v>
      </c>
      <c r="D21" s="96">
        <v>23559</v>
      </c>
      <c r="E21" s="40">
        <v>20787</v>
      </c>
      <c r="F21" s="37"/>
      <c r="G21" s="40">
        <v>28231</v>
      </c>
      <c r="H21" s="36"/>
    </row>
    <row r="22" spans="1:8" ht="16.5">
      <c r="A22" s="54"/>
      <c r="B22" s="86" t="s">
        <v>14</v>
      </c>
      <c r="C22" s="6"/>
      <c r="D22" s="96">
        <v>1429</v>
      </c>
      <c r="E22" s="40">
        <v>1346</v>
      </c>
      <c r="F22" s="37"/>
      <c r="G22" s="40">
        <v>1429</v>
      </c>
      <c r="H22" s="36"/>
    </row>
    <row r="23" spans="1:8" ht="16.5">
      <c r="A23" s="54"/>
      <c r="B23" s="86" t="s">
        <v>26</v>
      </c>
      <c r="C23" s="6"/>
      <c r="D23" s="96">
        <v>9358</v>
      </c>
      <c r="E23" s="40">
        <f>13940+357+6455</f>
        <v>20752</v>
      </c>
      <c r="F23" s="37"/>
      <c r="G23" s="40">
        <f>9300+6723</f>
        <v>16023</v>
      </c>
      <c r="H23" s="36"/>
    </row>
    <row r="24" spans="1:8" ht="16.5">
      <c r="A24" s="54"/>
      <c r="B24" s="56" t="s">
        <v>65</v>
      </c>
      <c r="D24" s="96">
        <v>928</v>
      </c>
      <c r="E24" s="40">
        <f>682+40</f>
        <v>722</v>
      </c>
      <c r="F24" s="37"/>
      <c r="G24" s="40">
        <v>928</v>
      </c>
      <c r="H24" s="36"/>
    </row>
    <row r="25" spans="1:8" ht="5.25" customHeight="1">
      <c r="A25" s="54"/>
      <c r="B25" s="57"/>
      <c r="D25" s="96"/>
      <c r="E25" s="40"/>
      <c r="F25" s="37"/>
      <c r="G25" s="40"/>
      <c r="H25" s="36"/>
    </row>
    <row r="26" spans="1:8" ht="16.5" customHeight="1">
      <c r="A26" s="54"/>
      <c r="B26" s="58"/>
      <c r="D26" s="97">
        <f>SUM(D21:D25)</f>
        <v>35274</v>
      </c>
      <c r="E26" s="42">
        <f>SUM(E21:E25)</f>
        <v>43607</v>
      </c>
      <c r="F26" s="37"/>
      <c r="G26" s="42">
        <f>SUM(G21:G25)</f>
        <v>46611</v>
      </c>
      <c r="H26" s="36"/>
    </row>
    <row r="27" spans="1:8" ht="7.5" customHeight="1">
      <c r="A27" s="54"/>
      <c r="B27" s="58"/>
      <c r="C27" s="27"/>
      <c r="D27" s="94"/>
      <c r="E27" s="36"/>
      <c r="F27" s="37"/>
      <c r="G27" s="36"/>
      <c r="H27" s="36"/>
    </row>
    <row r="28" spans="1:8" ht="16.5">
      <c r="A28" s="53"/>
      <c r="B28" s="29" t="s">
        <v>10</v>
      </c>
      <c r="C28" s="27"/>
      <c r="D28" s="94"/>
      <c r="E28" s="36"/>
      <c r="F28" s="37"/>
      <c r="G28" s="36"/>
      <c r="H28" s="36"/>
    </row>
    <row r="29" spans="1:8" ht="18.75" customHeight="1">
      <c r="A29" s="54"/>
      <c r="B29" s="1" t="s">
        <v>27</v>
      </c>
      <c r="C29" s="6"/>
      <c r="D29" s="98">
        <v>53727</v>
      </c>
      <c r="E29" s="43">
        <f>5256+10800</f>
        <v>16056</v>
      </c>
      <c r="F29" s="37"/>
      <c r="G29" s="43">
        <f>10721+19294</f>
        <v>30015</v>
      </c>
      <c r="H29" s="36"/>
    </row>
    <row r="30" spans="1:8" ht="16.5">
      <c r="A30" s="54"/>
      <c r="B30" s="56" t="s">
        <v>28</v>
      </c>
      <c r="C30" s="6"/>
      <c r="D30" s="96">
        <v>10721</v>
      </c>
      <c r="E30" s="40">
        <v>108413</v>
      </c>
      <c r="F30" s="37"/>
      <c r="G30" s="40">
        <v>92688</v>
      </c>
      <c r="H30" s="36"/>
    </row>
    <row r="31" spans="1:8" ht="16.5">
      <c r="A31" s="54"/>
      <c r="B31" s="56" t="s">
        <v>11</v>
      </c>
      <c r="C31" s="6"/>
      <c r="D31" s="96">
        <v>2272</v>
      </c>
      <c r="E31" s="40">
        <v>2332</v>
      </c>
      <c r="F31" s="37"/>
      <c r="G31" s="40">
        <v>2270</v>
      </c>
      <c r="H31" s="36"/>
    </row>
    <row r="32" spans="1:8" ht="16.5">
      <c r="A32" s="54"/>
      <c r="B32" s="86" t="s">
        <v>29</v>
      </c>
      <c r="C32" s="6"/>
      <c r="D32" s="96">
        <v>20160</v>
      </c>
      <c r="E32" s="40">
        <f>6111+40</f>
        <v>6151</v>
      </c>
      <c r="F32" s="37"/>
      <c r="G32" s="40">
        <v>5928</v>
      </c>
      <c r="H32" s="36"/>
    </row>
    <row r="33" spans="1:8" ht="6.75" customHeight="1">
      <c r="A33" s="54"/>
      <c r="B33" s="57"/>
      <c r="D33" s="99"/>
      <c r="E33" s="41"/>
      <c r="F33" s="37"/>
      <c r="G33" s="41"/>
      <c r="H33" s="36"/>
    </row>
    <row r="34" spans="1:8" ht="16.5" customHeight="1">
      <c r="A34" s="54"/>
      <c r="B34" s="58"/>
      <c r="D34" s="97">
        <f>SUM(D29:D33)</f>
        <v>86880</v>
      </c>
      <c r="E34" s="42">
        <f>SUM(E29:E33)</f>
        <v>132952</v>
      </c>
      <c r="F34" s="37"/>
      <c r="G34" s="42">
        <f>SUM(G29:G33)</f>
        <v>130901</v>
      </c>
      <c r="H34" s="36"/>
    </row>
    <row r="35" spans="1:8" ht="12" customHeight="1">
      <c r="A35" s="54"/>
      <c r="B35" s="58"/>
      <c r="C35" s="27"/>
      <c r="D35" s="94"/>
      <c r="E35" s="36"/>
      <c r="F35" s="37"/>
      <c r="G35" s="36"/>
      <c r="H35" s="36"/>
    </row>
    <row r="36" spans="1:8" ht="16.5">
      <c r="A36" s="53"/>
      <c r="B36" s="29" t="s">
        <v>84</v>
      </c>
      <c r="C36" s="31"/>
      <c r="D36" s="95">
        <f>+D26-D34</f>
        <v>-51606</v>
      </c>
      <c r="E36" s="38">
        <f>+E26-E34</f>
        <v>-89345</v>
      </c>
      <c r="F36" s="37"/>
      <c r="G36" s="38">
        <f>+G26-G34</f>
        <v>-84290</v>
      </c>
      <c r="H36" s="36"/>
    </row>
    <row r="37" spans="1:8" ht="16.5">
      <c r="A37" s="53"/>
      <c r="B37" s="29"/>
      <c r="C37" s="31"/>
      <c r="D37" s="94"/>
      <c r="E37" s="36"/>
      <c r="F37" s="37"/>
      <c r="G37" s="36"/>
      <c r="H37" s="36"/>
    </row>
    <row r="38" spans="1:8" ht="16.5" customHeight="1" thickBot="1">
      <c r="A38" s="53"/>
      <c r="B38" s="29"/>
      <c r="C38" s="31"/>
      <c r="D38" s="100">
        <f>+D14+D18+D36+D16</f>
        <v>303291</v>
      </c>
      <c r="E38" s="66">
        <f>+E14+E18+E36+E16</f>
        <v>240473</v>
      </c>
      <c r="F38" s="37"/>
      <c r="G38" s="66">
        <f>+G14+G18+G36+G16</f>
        <v>266543</v>
      </c>
      <c r="H38" s="36"/>
    </row>
    <row r="39" spans="1:8" ht="6.75" customHeight="1" thickTop="1">
      <c r="A39" s="54"/>
      <c r="B39" s="58"/>
      <c r="C39" s="27"/>
      <c r="D39" s="94"/>
      <c r="E39" s="36"/>
      <c r="F39" s="37"/>
      <c r="G39" s="36"/>
      <c r="H39" s="36"/>
    </row>
    <row r="40" spans="1:8" ht="13.5" customHeight="1" hidden="1">
      <c r="A40" s="59"/>
      <c r="B40" s="60"/>
      <c r="C40" s="13"/>
      <c r="D40" s="101"/>
      <c r="E40" s="44"/>
      <c r="F40" s="45"/>
      <c r="G40" s="44"/>
      <c r="H40" s="44"/>
    </row>
    <row r="41" spans="1:8" ht="21" customHeight="1" hidden="1">
      <c r="A41" s="61"/>
      <c r="B41" s="60"/>
      <c r="C41" s="13"/>
      <c r="D41" s="101"/>
      <c r="E41" s="44"/>
      <c r="F41" s="45"/>
      <c r="G41" s="44"/>
      <c r="H41" s="44"/>
    </row>
    <row r="42" spans="1:8" ht="8.25" customHeight="1" hidden="1">
      <c r="A42" s="61"/>
      <c r="B42" s="60"/>
      <c r="C42" s="13"/>
      <c r="D42" s="101"/>
      <c r="E42" s="44"/>
      <c r="F42" s="45"/>
      <c r="G42" s="44"/>
      <c r="H42" s="44"/>
    </row>
    <row r="43" spans="1:8" ht="15" customHeight="1" hidden="1">
      <c r="A43" s="62"/>
      <c r="B43" s="58"/>
      <c r="D43" s="102" t="s">
        <v>3</v>
      </c>
      <c r="E43" s="46" t="s">
        <v>3</v>
      </c>
      <c r="F43" s="37"/>
      <c r="G43" s="46" t="s">
        <v>3</v>
      </c>
      <c r="H43" s="46"/>
    </row>
    <row r="44" spans="1:8" ht="14.25" customHeight="1" hidden="1">
      <c r="A44" s="54"/>
      <c r="B44" s="58"/>
      <c r="D44" s="102" t="s">
        <v>4</v>
      </c>
      <c r="E44" s="46" t="s">
        <v>4</v>
      </c>
      <c r="F44" s="47"/>
      <c r="G44" s="46" t="s">
        <v>4</v>
      </c>
      <c r="H44" s="46"/>
    </row>
    <row r="45" spans="1:8" ht="12.75" customHeight="1" hidden="1">
      <c r="A45" s="54"/>
      <c r="B45" s="58"/>
      <c r="D45" s="102" t="s">
        <v>5</v>
      </c>
      <c r="E45" s="46" t="s">
        <v>5</v>
      </c>
      <c r="F45" s="48"/>
      <c r="G45" s="46" t="s">
        <v>5</v>
      </c>
      <c r="H45" s="46"/>
    </row>
    <row r="46" spans="1:8" ht="15" customHeight="1" hidden="1">
      <c r="A46" s="54"/>
      <c r="B46" s="58"/>
      <c r="D46" s="103" t="s">
        <v>6</v>
      </c>
      <c r="E46" s="47" t="s">
        <v>6</v>
      </c>
      <c r="F46" s="48"/>
      <c r="G46" s="47" t="s">
        <v>6</v>
      </c>
      <c r="H46" s="47"/>
    </row>
    <row r="47" spans="1:8" ht="15" customHeight="1" hidden="1">
      <c r="A47" s="54"/>
      <c r="B47" s="58"/>
      <c r="D47" s="103" t="s">
        <v>2</v>
      </c>
      <c r="E47" s="47" t="s">
        <v>2</v>
      </c>
      <c r="F47" s="48"/>
      <c r="G47" s="47" t="s">
        <v>2</v>
      </c>
      <c r="H47" s="47"/>
    </row>
    <row r="48" spans="1:8" ht="15" customHeight="1" hidden="1">
      <c r="A48" s="54"/>
      <c r="B48" s="58"/>
      <c r="D48" s="102" t="s">
        <v>0</v>
      </c>
      <c r="E48" s="46" t="s">
        <v>0</v>
      </c>
      <c r="F48" s="37"/>
      <c r="G48" s="46" t="s">
        <v>0</v>
      </c>
      <c r="H48" s="46"/>
    </row>
    <row r="49" spans="1:8" ht="15" customHeight="1" hidden="1">
      <c r="A49" s="54"/>
      <c r="B49" s="58"/>
      <c r="D49" s="103" t="s">
        <v>1</v>
      </c>
      <c r="E49" s="47" t="s">
        <v>1</v>
      </c>
      <c r="F49" s="37"/>
      <c r="G49" s="47" t="s">
        <v>1</v>
      </c>
      <c r="H49" s="47"/>
    </row>
    <row r="50" spans="1:8" ht="0.75" customHeight="1" hidden="1">
      <c r="A50" s="54"/>
      <c r="B50" s="58"/>
      <c r="D50" s="102"/>
      <c r="E50" s="46"/>
      <c r="F50" s="37"/>
      <c r="G50" s="46"/>
      <c r="H50" s="46"/>
    </row>
    <row r="51" spans="1:8" ht="17.25" customHeight="1">
      <c r="A51" s="53"/>
      <c r="B51" s="30"/>
      <c r="C51" s="27"/>
      <c r="D51" s="104"/>
      <c r="E51" s="49"/>
      <c r="F51" s="37"/>
      <c r="G51" s="49"/>
      <c r="H51" s="49"/>
    </row>
    <row r="52" spans="1:8" ht="7.5" customHeight="1">
      <c r="A52" s="53"/>
      <c r="B52" s="58"/>
      <c r="C52" s="27"/>
      <c r="D52" s="104"/>
      <c r="E52" s="49"/>
      <c r="F52" s="37"/>
      <c r="G52" s="49"/>
      <c r="H52" s="49"/>
    </row>
    <row r="53" spans="1:8" ht="17.25" customHeight="1">
      <c r="A53" s="54"/>
      <c r="B53" s="61" t="s">
        <v>31</v>
      </c>
      <c r="D53" s="98">
        <v>99000</v>
      </c>
      <c r="E53" s="43">
        <v>99000</v>
      </c>
      <c r="F53" s="37"/>
      <c r="G53" s="43">
        <v>99000</v>
      </c>
      <c r="H53" s="36"/>
    </row>
    <row r="54" spans="1:8" ht="16.5">
      <c r="A54" s="54"/>
      <c r="B54" s="61" t="s">
        <v>32</v>
      </c>
      <c r="D54" s="96"/>
      <c r="E54" s="40"/>
      <c r="F54" s="37"/>
      <c r="G54" s="40"/>
      <c r="H54" s="36"/>
    </row>
    <row r="55" spans="1:8" ht="16.5">
      <c r="A55" s="54"/>
      <c r="B55" s="56" t="s">
        <v>12</v>
      </c>
      <c r="D55" s="96">
        <v>22276</v>
      </c>
      <c r="E55" s="40">
        <f>22276-4326</f>
        <v>17950</v>
      </c>
      <c r="F55" s="37"/>
      <c r="G55" s="40">
        <v>22276</v>
      </c>
      <c r="H55" s="36"/>
    </row>
    <row r="56" spans="1:8" ht="16.5">
      <c r="A56" s="54"/>
      <c r="B56" s="56" t="s">
        <v>66</v>
      </c>
      <c r="D56" s="99">
        <v>60711</v>
      </c>
      <c r="E56" s="41">
        <f>61326-3468-8215</f>
        <v>49643</v>
      </c>
      <c r="F56" s="37"/>
      <c r="G56" s="41">
        <v>61326</v>
      </c>
      <c r="H56" s="36"/>
    </row>
    <row r="57" spans="1:8" s="25" customFormat="1" ht="16.5" customHeight="1">
      <c r="A57" s="63"/>
      <c r="B57" s="118" t="s">
        <v>119</v>
      </c>
      <c r="C57" s="27"/>
      <c r="D57" s="105">
        <f>+D53+D55+D56</f>
        <v>181987</v>
      </c>
      <c r="E57" s="50">
        <f>+E53+E55+E56</f>
        <v>166593</v>
      </c>
      <c r="F57" s="37"/>
      <c r="G57" s="50">
        <f>+G53+G55+G56</f>
        <v>182602</v>
      </c>
      <c r="H57" s="36"/>
    </row>
    <row r="58" spans="1:8" s="25" customFormat="1" ht="11.25" customHeight="1">
      <c r="A58" s="63"/>
      <c r="B58" s="64"/>
      <c r="C58" s="27"/>
      <c r="D58" s="94"/>
      <c r="E58" s="36"/>
      <c r="F58" s="37"/>
      <c r="G58" s="36"/>
      <c r="H58" s="36"/>
    </row>
    <row r="59" spans="1:8" ht="16.5">
      <c r="A59" s="53"/>
      <c r="B59" s="58" t="s">
        <v>30</v>
      </c>
      <c r="D59" s="94">
        <v>112019</v>
      </c>
      <c r="E59" s="36"/>
      <c r="F59" s="37"/>
      <c r="G59" s="36"/>
      <c r="H59" s="36"/>
    </row>
    <row r="60" spans="1:8" ht="15" customHeight="1">
      <c r="A60" s="54"/>
      <c r="B60" s="119" t="s">
        <v>55</v>
      </c>
      <c r="D60" s="94"/>
      <c r="E60" s="36">
        <v>60000</v>
      </c>
      <c r="F60" s="37"/>
      <c r="G60" s="36">
        <v>74987</v>
      </c>
      <c r="H60" s="36"/>
    </row>
    <row r="61" spans="1:8" ht="16.5">
      <c r="A61" s="53"/>
      <c r="B61" s="119" t="s">
        <v>33</v>
      </c>
      <c r="D61" s="94">
        <v>9313</v>
      </c>
      <c r="E61" s="36">
        <f>9554+4326</f>
        <v>13880</v>
      </c>
      <c r="F61" s="37"/>
      <c r="G61" s="36">
        <v>8954</v>
      </c>
      <c r="H61" s="36"/>
    </row>
    <row r="62" spans="1:8" ht="11.25" customHeight="1">
      <c r="A62" s="54"/>
      <c r="B62" s="58"/>
      <c r="C62" s="27"/>
      <c r="D62" s="94"/>
      <c r="E62" s="36"/>
      <c r="F62" s="37"/>
      <c r="G62" s="36"/>
      <c r="H62" s="36"/>
    </row>
    <row r="63" spans="1:8" ht="16.5" customHeight="1" thickBot="1">
      <c r="A63" s="54"/>
      <c r="B63" s="58"/>
      <c r="C63" s="27"/>
      <c r="D63" s="100">
        <f>+D57+D59+D61</f>
        <v>303319</v>
      </c>
      <c r="E63" s="66">
        <f>+E57+E60+E61</f>
        <v>240473</v>
      </c>
      <c r="F63" s="37"/>
      <c r="G63" s="66">
        <f>+G57+G59+G61+G60</f>
        <v>266543</v>
      </c>
      <c r="H63" s="36"/>
    </row>
    <row r="64" spans="1:8" ht="13.5" customHeight="1" thickTop="1">
      <c r="A64" s="54"/>
      <c r="B64" s="58"/>
      <c r="C64" s="27"/>
      <c r="D64" s="94"/>
      <c r="E64" s="36"/>
      <c r="F64" s="37"/>
      <c r="G64" s="36"/>
      <c r="H64" s="36"/>
    </row>
    <row r="65" spans="1:8" ht="16.5" customHeight="1">
      <c r="A65" s="53"/>
      <c r="B65" s="55" t="s">
        <v>67</v>
      </c>
      <c r="C65" s="26"/>
      <c r="D65" s="94">
        <f>+D57/99000*100</f>
        <v>183.82525252525252</v>
      </c>
      <c r="E65" s="36">
        <f>+E57/99000*100</f>
        <v>168.27575757575758</v>
      </c>
      <c r="F65" s="51">
        <f>+F57/99000*100</f>
        <v>0</v>
      </c>
      <c r="G65" s="36">
        <f>+G57/99000*100</f>
        <v>184.44646464646465</v>
      </c>
      <c r="H65" s="36"/>
    </row>
    <row r="66" spans="1:8" ht="10.5" customHeight="1">
      <c r="A66" s="54"/>
      <c r="B66" s="58"/>
      <c r="C66" s="27"/>
      <c r="D66" s="111"/>
      <c r="E66" s="36"/>
      <c r="F66" s="37"/>
      <c r="G66" s="36"/>
      <c r="H66" s="36"/>
    </row>
    <row r="67" spans="1:8" ht="36" customHeight="1">
      <c r="A67" s="54"/>
      <c r="B67" s="58"/>
      <c r="C67" s="27"/>
      <c r="D67" s="111"/>
      <c r="E67" s="36"/>
      <c r="F67" s="37"/>
      <c r="G67" s="36"/>
      <c r="H67" s="36"/>
    </row>
    <row r="68" spans="1:10" s="72" customFormat="1" ht="15.75">
      <c r="A68" s="181" t="s">
        <v>60</v>
      </c>
      <c r="B68" s="181"/>
      <c r="C68" s="181"/>
      <c r="D68" s="181"/>
      <c r="E68" s="181"/>
      <c r="F68" s="181"/>
      <c r="G68" s="181"/>
      <c r="H68" s="113"/>
      <c r="I68" s="113"/>
      <c r="J68" s="114"/>
    </row>
    <row r="69" spans="1:10" ht="15.75">
      <c r="A69" s="182" t="s">
        <v>61</v>
      </c>
      <c r="B69" s="182"/>
      <c r="C69" s="182"/>
      <c r="D69" s="182"/>
      <c r="E69" s="182"/>
      <c r="F69" s="182"/>
      <c r="G69" s="182"/>
      <c r="H69" s="67"/>
      <c r="I69" s="67"/>
      <c r="J69" s="25"/>
    </row>
    <row r="70" spans="1:8" ht="16.5">
      <c r="A70" s="54"/>
      <c r="B70" s="58"/>
      <c r="D70" s="112"/>
      <c r="E70" s="52"/>
      <c r="F70" s="39"/>
      <c r="G70" s="52"/>
      <c r="H70" s="52"/>
    </row>
    <row r="71" spans="1:8" ht="16.5">
      <c r="A71" s="54"/>
      <c r="B71" s="58"/>
      <c r="D71" s="112"/>
      <c r="E71" s="52"/>
      <c r="F71" s="39"/>
      <c r="G71" s="52"/>
      <c r="H71" s="52"/>
    </row>
    <row r="72" spans="1:8" ht="16.5">
      <c r="A72" s="55"/>
      <c r="B72" s="58"/>
      <c r="D72" s="112"/>
      <c r="E72" s="52"/>
      <c r="F72" s="39"/>
      <c r="G72" s="52"/>
      <c r="H72" s="52"/>
    </row>
    <row r="73" spans="1:8" ht="16.5">
      <c r="A73" s="54"/>
      <c r="B73" s="58"/>
      <c r="D73" s="112"/>
      <c r="E73" s="52"/>
      <c r="F73" s="39"/>
      <c r="G73" s="52"/>
      <c r="H73" s="52"/>
    </row>
    <row r="74" spans="1:8" ht="16.5">
      <c r="A74" s="54"/>
      <c r="B74" s="58"/>
      <c r="D74" s="112"/>
      <c r="E74" s="52"/>
      <c r="F74" s="39"/>
      <c r="G74" s="52"/>
      <c r="H74" s="52"/>
    </row>
    <row r="75" spans="1:8" ht="16.5">
      <c r="A75" s="54"/>
      <c r="B75" s="58"/>
      <c r="D75" s="106"/>
      <c r="E75" s="52"/>
      <c r="F75" s="39"/>
      <c r="G75" s="52"/>
      <c r="H75" s="52"/>
    </row>
    <row r="76" spans="1:8" ht="16.5">
      <c r="A76" s="54"/>
      <c r="B76" s="58"/>
      <c r="D76" s="106"/>
      <c r="E76" s="52"/>
      <c r="F76" s="39"/>
      <c r="G76" s="52"/>
      <c r="H76" s="52"/>
    </row>
    <row r="77" spans="1:8" ht="16.5">
      <c r="A77" s="54"/>
      <c r="B77" s="58"/>
      <c r="D77" s="106"/>
      <c r="E77" s="52"/>
      <c r="F77" s="39"/>
      <c r="G77" s="52"/>
      <c r="H77" s="52"/>
    </row>
    <row r="78" spans="1:8" ht="16.5">
      <c r="A78" s="54"/>
      <c r="B78" s="58"/>
      <c r="D78" s="106"/>
      <c r="E78" s="52"/>
      <c r="F78" s="39"/>
      <c r="G78" s="52"/>
      <c r="H78" s="52"/>
    </row>
    <row r="79" spans="1:8" ht="16.5">
      <c r="A79" s="54"/>
      <c r="B79" s="58"/>
      <c r="D79" s="106"/>
      <c r="E79" s="52"/>
      <c r="F79" s="39"/>
      <c r="G79" s="52"/>
      <c r="H79" s="52"/>
    </row>
    <row r="80" spans="1:8" ht="16.5">
      <c r="A80" s="54"/>
      <c r="B80" s="58"/>
      <c r="D80" s="106"/>
      <c r="E80" s="52"/>
      <c r="F80" s="39"/>
      <c r="G80" s="52"/>
      <c r="H80" s="52"/>
    </row>
    <row r="81" spans="1:8" ht="16.5">
      <c r="A81" s="54"/>
      <c r="B81" s="58"/>
      <c r="D81" s="106"/>
      <c r="E81" s="52"/>
      <c r="F81" s="39"/>
      <c r="G81" s="52"/>
      <c r="H81" s="52"/>
    </row>
    <row r="82" spans="1:8" ht="16.5">
      <c r="A82" s="54"/>
      <c r="B82" s="58"/>
      <c r="D82" s="106"/>
      <c r="E82" s="52"/>
      <c r="F82" s="39"/>
      <c r="G82" s="52"/>
      <c r="H82" s="52"/>
    </row>
    <row r="83" spans="1:8" ht="16.5">
      <c r="A83" s="54"/>
      <c r="B83" s="58"/>
      <c r="D83" s="106"/>
      <c r="E83" s="52"/>
      <c r="F83" s="39"/>
      <c r="G83" s="52"/>
      <c r="H83" s="52"/>
    </row>
    <row r="84" spans="1:8" ht="16.5">
      <c r="A84" s="54"/>
      <c r="B84" s="58"/>
      <c r="D84" s="106"/>
      <c r="E84" s="52"/>
      <c r="F84" s="39"/>
      <c r="G84" s="52"/>
      <c r="H84" s="52"/>
    </row>
    <row r="85" spans="1:8" ht="16.5">
      <c r="A85" s="54"/>
      <c r="B85" s="58"/>
      <c r="D85" s="106"/>
      <c r="E85" s="52"/>
      <c r="F85" s="39"/>
      <c r="G85" s="52"/>
      <c r="H85" s="52"/>
    </row>
    <row r="86" spans="1:8" ht="16.5">
      <c r="A86" s="54"/>
      <c r="B86" s="58"/>
      <c r="D86" s="106"/>
      <c r="E86" s="52"/>
      <c r="F86" s="39"/>
      <c r="G86" s="52"/>
      <c r="H86" s="52"/>
    </row>
    <row r="87" spans="1:8" ht="16.5">
      <c r="A87" s="54"/>
      <c r="B87" s="58"/>
      <c r="D87" s="106"/>
      <c r="E87" s="52"/>
      <c r="F87" s="39"/>
      <c r="G87" s="52"/>
      <c r="H87" s="52"/>
    </row>
    <row r="88" spans="1:8" ht="16.5">
      <c r="A88" s="54"/>
      <c r="B88" s="58"/>
      <c r="D88" s="106"/>
      <c r="E88" s="52"/>
      <c r="F88" s="39"/>
      <c r="G88" s="52"/>
      <c r="H88" s="52"/>
    </row>
    <row r="89" spans="1:8" ht="16.5">
      <c r="A89" s="54"/>
      <c r="B89" s="58"/>
      <c r="D89" s="106"/>
      <c r="E89" s="52"/>
      <c r="F89" s="39"/>
      <c r="G89" s="52"/>
      <c r="H89" s="52"/>
    </row>
    <row r="90" spans="1:8" ht="16.5">
      <c r="A90" s="54"/>
      <c r="B90" s="58"/>
      <c r="D90" s="106"/>
      <c r="E90" s="52"/>
      <c r="F90" s="39"/>
      <c r="G90" s="52"/>
      <c r="H90" s="52"/>
    </row>
    <row r="91" spans="1:8" ht="16.5">
      <c r="A91" s="54"/>
      <c r="B91" s="58"/>
      <c r="D91" s="106"/>
      <c r="E91" s="52"/>
      <c r="F91" s="39"/>
      <c r="G91" s="52"/>
      <c r="H91" s="52"/>
    </row>
    <row r="92" spans="4:8" ht="16.5">
      <c r="D92" s="106"/>
      <c r="E92" s="52"/>
      <c r="F92" s="39"/>
      <c r="G92" s="52"/>
      <c r="H92" s="52"/>
    </row>
    <row r="93" spans="4:8" ht="16.5">
      <c r="D93" s="106"/>
      <c r="E93" s="52"/>
      <c r="F93" s="39"/>
      <c r="G93" s="52"/>
      <c r="H93" s="52"/>
    </row>
    <row r="94" spans="4:8" ht="16.5">
      <c r="D94" s="106"/>
      <c r="E94" s="52"/>
      <c r="F94" s="39"/>
      <c r="G94" s="52"/>
      <c r="H94" s="52"/>
    </row>
    <row r="95" spans="4:5" ht="15.75">
      <c r="D95" s="107"/>
      <c r="E95" s="11"/>
    </row>
    <row r="96" spans="4:5" ht="15.75">
      <c r="D96" s="107"/>
      <c r="E96" s="11"/>
    </row>
    <row r="97" spans="4:5" ht="15.75">
      <c r="D97" s="107"/>
      <c r="E97" s="11"/>
    </row>
    <row r="98" spans="4:5" ht="15.75">
      <c r="D98" s="107"/>
      <c r="E98" s="11"/>
    </row>
    <row r="99" spans="4:5" ht="15.75">
      <c r="D99" s="107"/>
      <c r="E99" s="11"/>
    </row>
    <row r="100" spans="4:5" ht="15.75">
      <c r="D100" s="107"/>
      <c r="E100" s="11"/>
    </row>
    <row r="101" spans="4:5" ht="15.75">
      <c r="D101" s="107"/>
      <c r="E101" s="11"/>
    </row>
    <row r="102" spans="4:5" ht="15.75">
      <c r="D102" s="107"/>
      <c r="E102" s="11"/>
    </row>
    <row r="103" spans="4:5" ht="15.75">
      <c r="D103" s="107"/>
      <c r="E103" s="11"/>
    </row>
    <row r="104" spans="4:5" ht="15.75">
      <c r="D104" s="107"/>
      <c r="E104" s="11"/>
    </row>
    <row r="105" spans="4:5" ht="15.75">
      <c r="D105" s="107"/>
      <c r="E105" s="11"/>
    </row>
    <row r="106" spans="4:5" ht="15.75">
      <c r="D106" s="107"/>
      <c r="E106" s="11"/>
    </row>
    <row r="107" spans="4:5" ht="15.75">
      <c r="D107" s="107"/>
      <c r="E107" s="11"/>
    </row>
    <row r="108" spans="4:5" ht="15.75">
      <c r="D108" s="107"/>
      <c r="E108" s="11"/>
    </row>
    <row r="109" spans="4:5" ht="15.75">
      <c r="D109" s="107"/>
      <c r="E109" s="11"/>
    </row>
    <row r="110" spans="4:5" ht="15.75">
      <c r="D110" s="107"/>
      <c r="E110" s="11"/>
    </row>
    <row r="111" spans="4:5" ht="15.75">
      <c r="D111" s="107"/>
      <c r="E111" s="11"/>
    </row>
    <row r="112" spans="4:5" ht="15.75">
      <c r="D112" s="107"/>
      <c r="E112" s="11"/>
    </row>
    <row r="113" spans="4:5" ht="15.75">
      <c r="D113" s="107"/>
      <c r="E113" s="11"/>
    </row>
    <row r="114" spans="4:5" ht="15.75">
      <c r="D114" s="107"/>
      <c r="E114" s="11"/>
    </row>
    <row r="115" spans="4:5" ht="15.75">
      <c r="D115" s="107"/>
      <c r="E115" s="11"/>
    </row>
    <row r="116" spans="4:5" ht="15.75">
      <c r="D116" s="107"/>
      <c r="E116" s="11"/>
    </row>
    <row r="117" spans="4:5" ht="15.75">
      <c r="D117" s="107"/>
      <c r="E117" s="11"/>
    </row>
    <row r="118" spans="4:5" ht="15.75">
      <c r="D118" s="107"/>
      <c r="E118" s="11"/>
    </row>
    <row r="119" spans="4:5" ht="15.75">
      <c r="D119" s="107"/>
      <c r="E119" s="11"/>
    </row>
    <row r="120" spans="4:5" ht="15.75">
      <c r="D120" s="107"/>
      <c r="E120" s="11"/>
    </row>
    <row r="121" spans="4:5" ht="15.75">
      <c r="D121" s="107"/>
      <c r="E121" s="11"/>
    </row>
    <row r="122" spans="4:5" ht="15.75">
      <c r="D122" s="107"/>
      <c r="E122" s="11"/>
    </row>
    <row r="123" spans="4:5" ht="15.75">
      <c r="D123" s="107"/>
      <c r="E123" s="11"/>
    </row>
    <row r="124" spans="4:5" ht="15.75">
      <c r="D124" s="107"/>
      <c r="E124" s="11"/>
    </row>
    <row r="125" spans="4:5" ht="15.75">
      <c r="D125" s="107"/>
      <c r="E125" s="11"/>
    </row>
    <row r="126" spans="4:5" ht="15.75">
      <c r="D126" s="107"/>
      <c r="E126" s="11"/>
    </row>
    <row r="127" spans="4:5" ht="15.75">
      <c r="D127" s="107"/>
      <c r="E127" s="11"/>
    </row>
    <row r="128" spans="4:5" ht="15.75">
      <c r="D128" s="107"/>
      <c r="E128" s="11"/>
    </row>
    <row r="129" spans="4:5" ht="15.75">
      <c r="D129" s="107"/>
      <c r="E129" s="11"/>
    </row>
    <row r="130" spans="4:5" ht="15.75">
      <c r="D130" s="107"/>
      <c r="E130" s="11"/>
    </row>
    <row r="131" spans="4:5" ht="15.75">
      <c r="D131" s="107"/>
      <c r="E131" s="11"/>
    </row>
    <row r="132" spans="4:5" ht="15.75">
      <c r="D132" s="107"/>
      <c r="E132" s="11"/>
    </row>
    <row r="133" spans="4:5" ht="15.75">
      <c r="D133" s="107"/>
      <c r="E133" s="11"/>
    </row>
    <row r="134" spans="4:5" ht="15.75">
      <c r="D134" s="107"/>
      <c r="E134" s="11"/>
    </row>
    <row r="135" spans="4:5" ht="15.75">
      <c r="D135" s="107"/>
      <c r="E135" s="11"/>
    </row>
    <row r="136" spans="4:5" ht="15.75">
      <c r="D136" s="107"/>
      <c r="E136" s="11"/>
    </row>
    <row r="137" spans="4:5" ht="15.75">
      <c r="D137" s="107"/>
      <c r="E137" s="11"/>
    </row>
    <row r="138" spans="4:5" ht="15.75">
      <c r="D138" s="107"/>
      <c r="E138" s="11"/>
    </row>
    <row r="139" spans="4:5" ht="15.75">
      <c r="D139" s="107"/>
      <c r="E139" s="11"/>
    </row>
    <row r="140" spans="4:5" ht="15.75">
      <c r="D140" s="107"/>
      <c r="E140" s="11"/>
    </row>
    <row r="141" spans="4:5" ht="15.75">
      <c r="D141" s="107"/>
      <c r="E141" s="11"/>
    </row>
    <row r="142" spans="4:5" ht="15.75">
      <c r="D142" s="107"/>
      <c r="E142" s="11"/>
    </row>
    <row r="143" spans="4:5" ht="15.75">
      <c r="D143" s="107"/>
      <c r="E143" s="11"/>
    </row>
    <row r="144" spans="4:5" ht="15.75">
      <c r="D144" s="107"/>
      <c r="E144" s="11"/>
    </row>
    <row r="145" spans="4:5" ht="15.75">
      <c r="D145" s="107"/>
      <c r="E145" s="11"/>
    </row>
    <row r="146" spans="4:5" ht="15.75">
      <c r="D146" s="107"/>
      <c r="E146" s="11"/>
    </row>
    <row r="147" spans="4:5" ht="15.75">
      <c r="D147" s="107"/>
      <c r="E147" s="11"/>
    </row>
    <row r="148" spans="4:5" ht="15.75">
      <c r="D148" s="107"/>
      <c r="E148" s="11"/>
    </row>
    <row r="149" spans="4:5" ht="15.75">
      <c r="D149" s="107"/>
      <c r="E149" s="11"/>
    </row>
    <row r="150" spans="4:5" ht="15.75">
      <c r="D150" s="107"/>
      <c r="E150" s="11"/>
    </row>
    <row r="151" spans="4:5" ht="15.75">
      <c r="D151" s="107"/>
      <c r="E151" s="11"/>
    </row>
    <row r="152" spans="4:5" ht="15.75">
      <c r="D152" s="108"/>
      <c r="E152" s="12"/>
    </row>
    <row r="153" spans="4:5" ht="15.75">
      <c r="D153" s="108"/>
      <c r="E153" s="12"/>
    </row>
    <row r="154" spans="4:5" ht="15.75">
      <c r="D154" s="108"/>
      <c r="E154" s="12"/>
    </row>
    <row r="155" spans="4:5" ht="15.75">
      <c r="D155" s="108"/>
      <c r="E155" s="12"/>
    </row>
    <row r="156" spans="4:5" ht="15.75">
      <c r="D156" s="108"/>
      <c r="E156" s="12"/>
    </row>
    <row r="157" spans="4:5" ht="15.75">
      <c r="D157" s="108"/>
      <c r="E157" s="12"/>
    </row>
    <row r="158" spans="4:5" ht="15.75">
      <c r="D158" s="108"/>
      <c r="E158" s="12"/>
    </row>
    <row r="159" spans="4:5" ht="15.75">
      <c r="D159" s="108"/>
      <c r="E159" s="12"/>
    </row>
    <row r="160" spans="4:5" ht="15.75">
      <c r="D160" s="108"/>
      <c r="E160" s="12"/>
    </row>
    <row r="161" spans="4:5" ht="15.75">
      <c r="D161" s="108"/>
      <c r="E161" s="12"/>
    </row>
    <row r="162" spans="4:5" ht="15.75">
      <c r="D162" s="108"/>
      <c r="E162" s="12"/>
    </row>
  </sheetData>
  <mergeCells count="2">
    <mergeCell ref="A68:G68"/>
    <mergeCell ref="A69:G69"/>
  </mergeCells>
  <printOptions horizontalCentered="1"/>
  <pageMargins left="0.52" right="0.75" top="1.01" bottom="0.22" header="0.63" footer="0.93"/>
  <pageSetup horizontalDpi="300" verticalDpi="300" orientation="portrait" paperSize="9" scale="85" r:id="rId1"/>
  <headerFooter alignWithMargins="0">
    <oddHeader>&amp;C&amp;"Times New Roman,Bold"&amp;12- 2 -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zoomScale="90" zoomScaleNormal="90" workbookViewId="0" topLeftCell="C42">
      <selection activeCell="A2" sqref="A2"/>
    </sheetView>
  </sheetViews>
  <sheetFormatPr defaultColWidth="9.140625" defaultRowHeight="12.75"/>
  <cols>
    <col min="1" max="1" width="74.57421875" style="1" customWidth="1"/>
    <col min="2" max="2" width="17.00390625" style="11" customWidth="1"/>
    <col min="3" max="16384" width="11.421875" style="1" customWidth="1"/>
  </cols>
  <sheetData>
    <row r="1" ht="18.75">
      <c r="A1" s="164" t="s">
        <v>122</v>
      </c>
    </row>
    <row r="2" ht="15.75">
      <c r="A2" s="158" t="s">
        <v>73</v>
      </c>
    </row>
    <row r="3" ht="3" customHeight="1">
      <c r="A3" s="158"/>
    </row>
    <row r="4" ht="15.75">
      <c r="A4" s="158"/>
    </row>
    <row r="5" spans="1:2" ht="15.75">
      <c r="A5" s="158"/>
      <c r="B5" s="165" t="s">
        <v>81</v>
      </c>
    </row>
    <row r="6" spans="1:2" ht="15.75">
      <c r="A6" s="158"/>
      <c r="B6" s="166" t="s">
        <v>82</v>
      </c>
    </row>
    <row r="7" spans="1:2" ht="15.75">
      <c r="A7" s="158"/>
      <c r="B7" s="166" t="s">
        <v>34</v>
      </c>
    </row>
    <row r="8" spans="1:2" ht="15.75">
      <c r="A8" s="158"/>
      <c r="B8" s="167" t="s">
        <v>101</v>
      </c>
    </row>
    <row r="9" spans="1:2" ht="3.75" customHeight="1">
      <c r="A9" s="160"/>
      <c r="B9" s="161"/>
    </row>
    <row r="10" spans="1:2" ht="15.75">
      <c r="A10" s="160"/>
      <c r="B10" s="159" t="s">
        <v>74</v>
      </c>
    </row>
    <row r="11" spans="1:2" ht="15.75">
      <c r="A11" s="158" t="s">
        <v>83</v>
      </c>
      <c r="B11" s="161"/>
    </row>
    <row r="12" spans="1:2" ht="15.75">
      <c r="A12" s="160" t="s">
        <v>113</v>
      </c>
      <c r="B12" s="11">
        <v>-10860</v>
      </c>
    </row>
    <row r="13" ht="15.75">
      <c r="A13" s="160"/>
    </row>
    <row r="14" ht="15.75">
      <c r="A14" s="160" t="s">
        <v>75</v>
      </c>
    </row>
    <row r="15" ht="6.75" customHeight="1">
      <c r="A15" s="160"/>
    </row>
    <row r="16" spans="1:2" ht="15.75">
      <c r="A16" s="160" t="s">
        <v>107</v>
      </c>
      <c r="B16" s="11">
        <f>395-7</f>
        <v>388</v>
      </c>
    </row>
    <row r="17" spans="1:2" ht="15.75">
      <c r="A17" s="160" t="s">
        <v>108</v>
      </c>
      <c r="B17" s="115">
        <f>2463-90+231</f>
        <v>2604</v>
      </c>
    </row>
    <row r="18" ht="6" customHeight="1">
      <c r="A18" s="160"/>
    </row>
    <row r="19" spans="1:2" ht="15.75">
      <c r="A19" s="162" t="s">
        <v>76</v>
      </c>
      <c r="B19" s="11">
        <f>SUM(B12:B17)</f>
        <v>-7868</v>
      </c>
    </row>
    <row r="20" ht="15.75">
      <c r="A20" s="160"/>
    </row>
    <row r="21" ht="15.75">
      <c r="A21" s="162" t="s">
        <v>77</v>
      </c>
    </row>
    <row r="22" spans="1:2" ht="15.75">
      <c r="A22" s="160" t="s">
        <v>103</v>
      </c>
      <c r="B22" s="11">
        <f>46611-928-(43607-722)</f>
        <v>2798</v>
      </c>
    </row>
    <row r="23" spans="1:2" ht="15.75">
      <c r="A23" s="160" t="s">
        <v>104</v>
      </c>
      <c r="B23" s="11">
        <f>-14189+62</f>
        <v>-14127</v>
      </c>
    </row>
    <row r="24" spans="1:2" ht="15.75">
      <c r="A24" s="160" t="s">
        <v>105</v>
      </c>
      <c r="B24" s="11">
        <v>-2463</v>
      </c>
    </row>
    <row r="25" spans="1:2" ht="15.75">
      <c r="A25" s="160" t="s">
        <v>106</v>
      </c>
      <c r="B25" s="11">
        <v>90</v>
      </c>
    </row>
    <row r="26" ht="15.75">
      <c r="A26" s="160"/>
    </row>
    <row r="27" spans="1:2" ht="15.75">
      <c r="A27" s="160" t="s">
        <v>35</v>
      </c>
      <c r="B27" s="117">
        <f>SUM(B19:B25)</f>
        <v>-21570</v>
      </c>
    </row>
    <row r="28" ht="15.75">
      <c r="A28" s="160"/>
    </row>
    <row r="29" ht="15.75">
      <c r="A29" s="158" t="s">
        <v>36</v>
      </c>
    </row>
    <row r="30" spans="1:2" ht="15.75">
      <c r="A30" s="160" t="s">
        <v>109</v>
      </c>
      <c r="B30" s="11">
        <f>215390-194763</f>
        <v>20627</v>
      </c>
    </row>
    <row r="31" spans="1:2" ht="15.75">
      <c r="A31" s="160" t="s">
        <v>111</v>
      </c>
      <c r="B31" s="117">
        <f>+B30</f>
        <v>20627</v>
      </c>
    </row>
    <row r="32" ht="15.75">
      <c r="A32" s="160"/>
    </row>
    <row r="33" spans="1:2" s="109" customFormat="1" ht="15.75">
      <c r="A33" s="168" t="s">
        <v>37</v>
      </c>
      <c r="B33" s="163"/>
    </row>
    <row r="34" spans="1:2" s="109" customFormat="1" ht="15.75">
      <c r="A34" s="160" t="s">
        <v>110</v>
      </c>
      <c r="B34" s="163">
        <v>-22420</v>
      </c>
    </row>
    <row r="35" spans="1:2" s="109" customFormat="1" ht="15.75">
      <c r="A35" s="160" t="s">
        <v>112</v>
      </c>
      <c r="B35" s="117">
        <f>+B34</f>
        <v>-22420</v>
      </c>
    </row>
    <row r="36" ht="15.75">
      <c r="A36" s="160"/>
    </row>
    <row r="37" spans="1:2" s="109" customFormat="1" ht="15.75">
      <c r="A37" s="162" t="s">
        <v>78</v>
      </c>
      <c r="B37" s="163">
        <f>+B27+B31+B35</f>
        <v>-23363</v>
      </c>
    </row>
    <row r="38" ht="15.75">
      <c r="A38" s="160"/>
    </row>
    <row r="39" spans="1:2" ht="15.75">
      <c r="A39" s="160" t="s">
        <v>114</v>
      </c>
      <c r="B39" s="11">
        <v>-41621</v>
      </c>
    </row>
    <row r="40" ht="15.75">
      <c r="A40" s="160"/>
    </row>
    <row r="41" spans="1:2" ht="16.5" thickBot="1">
      <c r="A41" s="160" t="s">
        <v>115</v>
      </c>
      <c r="B41" s="123">
        <f>+B37+B39</f>
        <v>-64984</v>
      </c>
    </row>
    <row r="42" spans="1:2" ht="30.75" customHeight="1" thickTop="1">
      <c r="A42" s="160"/>
      <c r="B42" s="67"/>
    </row>
    <row r="43" spans="1:2" ht="15.75">
      <c r="A43" s="160" t="s">
        <v>120</v>
      </c>
      <c r="B43" s="67"/>
    </row>
    <row r="44" spans="1:2" ht="15.75">
      <c r="A44" s="1" t="s">
        <v>98</v>
      </c>
      <c r="B44" s="67"/>
    </row>
    <row r="45" ht="15.75">
      <c r="A45" s="174" t="s">
        <v>97</v>
      </c>
    </row>
    <row r="46" ht="15.75">
      <c r="A46" s="160"/>
    </row>
    <row r="47" spans="1:2" ht="15.75">
      <c r="A47" s="184" t="s">
        <v>79</v>
      </c>
      <c r="B47" s="184"/>
    </row>
    <row r="48" spans="1:2" ht="15.75">
      <c r="A48" s="184" t="s">
        <v>80</v>
      </c>
      <c r="B48" s="184"/>
    </row>
    <row r="49" ht="15.75">
      <c r="A49" s="158"/>
    </row>
    <row r="50" ht="15.75">
      <c r="A50" s="160"/>
    </row>
    <row r="51" ht="15.75">
      <c r="A51" s="160"/>
    </row>
  </sheetData>
  <mergeCells count="2">
    <mergeCell ref="A47:B47"/>
    <mergeCell ref="A48:B48"/>
  </mergeCells>
  <printOptions/>
  <pageMargins left="1.06" right="0.75" top="1.17" bottom="0.61" header="0.66" footer="0.5"/>
  <pageSetup horizontalDpi="300" verticalDpi="300" orientation="portrait" paperSize="9" scale="85" r:id="rId2"/>
  <headerFooter alignWithMargins="0">
    <oddHeader>&amp;C&amp;"Times New Roman,Bold"&amp;12- 3 -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31"/>
  <sheetViews>
    <sheetView zoomScale="80" zoomScaleNormal="80" workbookViewId="0" topLeftCell="J1">
      <selection activeCell="D12" sqref="D12"/>
    </sheetView>
  </sheetViews>
  <sheetFormatPr defaultColWidth="9.140625" defaultRowHeight="12.75"/>
  <cols>
    <col min="1" max="1" width="45.7109375" style="1" customWidth="1"/>
    <col min="2" max="2" width="13.421875" style="1" customWidth="1"/>
    <col min="3" max="3" width="1.1484375" style="1" customWidth="1"/>
    <col min="4" max="4" width="15.421875" style="1" customWidth="1"/>
    <col min="5" max="5" width="0.9921875" style="1" customWidth="1"/>
    <col min="6" max="6" width="12.8515625" style="1" hidden="1" customWidth="1"/>
    <col min="7" max="7" width="2.140625" style="1" hidden="1" customWidth="1"/>
    <col min="8" max="8" width="15.421875" style="1" customWidth="1"/>
    <col min="9" max="9" width="0.71875" style="1" customWidth="1"/>
    <col min="10" max="10" width="15.7109375" style="1" customWidth="1"/>
    <col min="11" max="16384" width="9.140625" style="1" customWidth="1"/>
  </cols>
  <sheetData>
    <row r="1" ht="18.75" customHeight="1"/>
    <row r="3" spans="1:10" ht="18.75">
      <c r="A3" s="185" t="s">
        <v>122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.75">
      <c r="A4" s="186" t="s">
        <v>88</v>
      </c>
      <c r="B4" s="186"/>
      <c r="C4" s="186"/>
      <c r="D4" s="186"/>
      <c r="E4" s="186"/>
      <c r="F4" s="186"/>
      <c r="G4" s="186"/>
      <c r="H4" s="186"/>
      <c r="I4" s="186"/>
      <c r="J4" s="186"/>
    </row>
    <row r="5" ht="32.25" customHeight="1"/>
    <row r="6" spans="2:10" s="17" customFormat="1" ht="16.5">
      <c r="B6" s="127"/>
      <c r="C6" s="18"/>
      <c r="D6" s="127" t="s">
        <v>86</v>
      </c>
      <c r="E6" s="18"/>
      <c r="F6" s="127" t="s">
        <v>39</v>
      </c>
      <c r="G6" s="18"/>
      <c r="H6" s="127"/>
      <c r="I6" s="18"/>
      <c r="J6" s="127" t="s">
        <v>13</v>
      </c>
    </row>
    <row r="7" spans="2:10" s="17" customFormat="1" ht="16.5">
      <c r="B7" s="128" t="s">
        <v>38</v>
      </c>
      <c r="C7" s="18"/>
      <c r="D7" s="128" t="s">
        <v>87</v>
      </c>
      <c r="E7" s="18"/>
      <c r="F7" s="128" t="s">
        <v>40</v>
      </c>
      <c r="G7" s="18"/>
      <c r="H7" s="128" t="s">
        <v>42</v>
      </c>
      <c r="I7" s="18"/>
      <c r="J7" s="128" t="s">
        <v>70</v>
      </c>
    </row>
    <row r="8" spans="2:10" s="17" customFormat="1" ht="16.5">
      <c r="B8" s="129" t="s">
        <v>94</v>
      </c>
      <c r="C8" s="18"/>
      <c r="D8" s="129" t="s">
        <v>39</v>
      </c>
      <c r="E8" s="18"/>
      <c r="F8" s="129" t="s">
        <v>41</v>
      </c>
      <c r="G8" s="18"/>
      <c r="H8" s="129" t="s">
        <v>43</v>
      </c>
      <c r="I8" s="18"/>
      <c r="J8" s="129" t="s">
        <v>71</v>
      </c>
    </row>
    <row r="9" spans="2:10" s="17" customFormat="1" ht="4.5" customHeight="1">
      <c r="B9" s="18"/>
      <c r="C9" s="18"/>
      <c r="D9" s="18"/>
      <c r="E9" s="18"/>
      <c r="F9" s="18"/>
      <c r="G9" s="18"/>
      <c r="H9" s="18"/>
      <c r="I9" s="18"/>
      <c r="J9" s="18"/>
    </row>
    <row r="10" spans="2:10" s="17" customFormat="1" ht="16.5">
      <c r="B10" s="18" t="s">
        <v>1</v>
      </c>
      <c r="C10" s="18"/>
      <c r="D10" s="18" t="s">
        <v>1</v>
      </c>
      <c r="E10" s="18"/>
      <c r="F10" s="18" t="s">
        <v>1</v>
      </c>
      <c r="G10" s="18"/>
      <c r="H10" s="18" t="s">
        <v>1</v>
      </c>
      <c r="I10" s="18"/>
      <c r="J10" s="18" t="s">
        <v>1</v>
      </c>
    </row>
    <row r="11" ht="9" customHeight="1">
      <c r="A11" s="17"/>
    </row>
    <row r="12" spans="1:10" ht="15.75">
      <c r="A12" s="2" t="s">
        <v>63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>
      <c r="A13" s="126" t="s">
        <v>102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2:10" ht="15.75"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" t="s">
        <v>45</v>
      </c>
      <c r="B15" s="11">
        <v>99000</v>
      </c>
      <c r="C15" s="11"/>
      <c r="D15" s="11">
        <v>22276</v>
      </c>
      <c r="E15" s="11"/>
      <c r="F15" s="11"/>
      <c r="G15" s="11"/>
      <c r="H15" s="11">
        <v>61326</v>
      </c>
      <c r="I15" s="11"/>
      <c r="J15" s="11">
        <f>+B15+D15+F15+H15</f>
        <v>182602</v>
      </c>
    </row>
    <row r="16" spans="2:10" ht="15.75">
      <c r="B16" s="67"/>
      <c r="C16" s="67"/>
      <c r="D16" s="67"/>
      <c r="E16" s="67"/>
      <c r="F16" s="67"/>
      <c r="G16" s="11"/>
      <c r="H16" s="11"/>
      <c r="I16" s="11"/>
      <c r="J16" s="11"/>
    </row>
    <row r="17" spans="1:10" ht="15.75">
      <c r="A17" s="1" t="s">
        <v>116</v>
      </c>
      <c r="B17" s="67">
        <v>0</v>
      </c>
      <c r="C17" s="67"/>
      <c r="D17" s="67">
        <v>0</v>
      </c>
      <c r="E17" s="67"/>
      <c r="F17" s="67"/>
      <c r="G17" s="11"/>
      <c r="H17" s="11">
        <v>-11683</v>
      </c>
      <c r="I17" s="11"/>
      <c r="J17" s="11">
        <f>+B17+D17+F17+H17</f>
        <v>-11683</v>
      </c>
    </row>
    <row r="18" spans="1:10" ht="15.75">
      <c r="A18" s="1" t="s">
        <v>117</v>
      </c>
      <c r="B18" s="67">
        <v>0</v>
      </c>
      <c r="C18" s="67"/>
      <c r="D18" s="67">
        <v>-4326</v>
      </c>
      <c r="E18" s="67"/>
      <c r="F18" s="67"/>
      <c r="G18" s="11"/>
      <c r="H18" s="11">
        <v>0</v>
      </c>
      <c r="I18" s="11"/>
      <c r="J18" s="11">
        <f>+B18+D18+F18+H18</f>
        <v>-4326</v>
      </c>
    </row>
    <row r="19" spans="1:10" ht="15.75">
      <c r="A19" s="179"/>
      <c r="B19" s="67"/>
      <c r="C19" s="67"/>
      <c r="D19" s="67"/>
      <c r="E19" s="67"/>
      <c r="F19" s="67"/>
      <c r="G19" s="11"/>
      <c r="H19" s="11"/>
      <c r="I19" s="11"/>
      <c r="J19" s="11"/>
    </row>
    <row r="20" spans="1:10" ht="7.5" customHeight="1">
      <c r="A20" s="179"/>
      <c r="B20" s="67"/>
      <c r="C20" s="67"/>
      <c r="D20" s="67"/>
      <c r="E20" s="67"/>
      <c r="F20" s="67"/>
      <c r="G20" s="11"/>
      <c r="H20" s="11"/>
      <c r="I20" s="11"/>
      <c r="J20" s="11"/>
    </row>
    <row r="21" spans="1:10" ht="16.5" thickBot="1">
      <c r="A21" s="1" t="s">
        <v>49</v>
      </c>
      <c r="B21" s="123">
        <f>+B15+B17</f>
        <v>99000</v>
      </c>
      <c r="C21" s="67"/>
      <c r="D21" s="123">
        <f>+D15+D17+D18</f>
        <v>17950</v>
      </c>
      <c r="E21" s="67"/>
      <c r="F21" s="117"/>
      <c r="G21" s="11"/>
      <c r="H21" s="123">
        <f>+H15+H17+H18</f>
        <v>49643</v>
      </c>
      <c r="I21" s="11"/>
      <c r="J21" s="123">
        <f>+J15+J17+J18</f>
        <v>166593</v>
      </c>
    </row>
    <row r="22" spans="2:10" ht="16.5" thickTop="1">
      <c r="B22" s="67"/>
      <c r="C22" s="67"/>
      <c r="D22" s="67"/>
      <c r="E22" s="67"/>
      <c r="F22" s="67"/>
      <c r="G22" s="11"/>
      <c r="H22" s="11"/>
      <c r="I22" s="11"/>
      <c r="J22" s="11"/>
    </row>
    <row r="23" spans="2:10" ht="15.75">
      <c r="B23" s="67"/>
      <c r="C23" s="67"/>
      <c r="D23" s="67"/>
      <c r="E23" s="67"/>
      <c r="F23" s="67"/>
      <c r="G23" s="11"/>
      <c r="H23" s="11"/>
      <c r="I23" s="11"/>
      <c r="J23" s="11"/>
    </row>
    <row r="24" spans="2:10" ht="15.75">
      <c r="B24" s="67"/>
      <c r="C24" s="67"/>
      <c r="D24" s="67"/>
      <c r="E24" s="67"/>
      <c r="F24" s="67"/>
      <c r="G24" s="11"/>
      <c r="H24" s="11"/>
      <c r="I24" s="11"/>
      <c r="J24" s="11"/>
    </row>
    <row r="25" spans="1:10" s="39" customFormat="1" ht="16.5">
      <c r="A25" s="175" t="s">
        <v>121</v>
      </c>
      <c r="B25" s="176"/>
      <c r="C25" s="119"/>
      <c r="D25" s="119"/>
      <c r="E25" s="119"/>
      <c r="F25" s="119"/>
      <c r="G25" s="119"/>
      <c r="H25" s="119"/>
      <c r="I25" s="119"/>
      <c r="J25" s="119"/>
    </row>
    <row r="26" spans="1:10" s="39" customFormat="1" ht="17.25">
      <c r="A26" s="119" t="s">
        <v>118</v>
      </c>
      <c r="B26" s="176"/>
      <c r="C26" s="119"/>
      <c r="D26" s="119"/>
      <c r="E26" s="119"/>
      <c r="F26" s="119"/>
      <c r="G26" s="119"/>
      <c r="H26" s="119"/>
      <c r="I26" s="119"/>
      <c r="J26" s="119"/>
    </row>
    <row r="27" spans="1:10" s="39" customFormat="1" ht="19.5" customHeight="1">
      <c r="A27" s="177"/>
      <c r="B27" s="178"/>
      <c r="C27" s="119"/>
      <c r="D27" s="119"/>
      <c r="E27" s="119"/>
      <c r="F27" s="119"/>
      <c r="G27" s="119"/>
      <c r="H27" s="119"/>
      <c r="I27" s="119"/>
      <c r="J27" s="119"/>
    </row>
    <row r="28" spans="2:10" ht="15.75">
      <c r="B28" s="67"/>
      <c r="C28" s="67"/>
      <c r="D28" s="67"/>
      <c r="E28" s="67"/>
      <c r="F28" s="67"/>
      <c r="G28" s="11"/>
      <c r="H28" s="11"/>
      <c r="I28" s="11"/>
      <c r="J28" s="11"/>
    </row>
    <row r="29" spans="1:10" s="2" customFormat="1" ht="15.75">
      <c r="A29" s="187" t="s">
        <v>62</v>
      </c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s="2" customFormat="1" ht="15.75">
      <c r="A30" s="182" t="s">
        <v>59</v>
      </c>
      <c r="B30" s="182"/>
      <c r="C30" s="182"/>
      <c r="D30" s="182"/>
      <c r="E30" s="182"/>
      <c r="F30" s="182"/>
      <c r="G30" s="182"/>
      <c r="H30" s="182"/>
      <c r="I30" s="182"/>
      <c r="J30" s="182"/>
    </row>
    <row r="31" spans="2:10" ht="15.75">
      <c r="B31" s="67"/>
      <c r="C31" s="67"/>
      <c r="D31" s="67"/>
      <c r="E31" s="67"/>
      <c r="F31" s="67"/>
      <c r="G31" s="11"/>
      <c r="H31" s="11"/>
      <c r="I31" s="11"/>
      <c r="J31" s="11"/>
    </row>
    <row r="32" spans="2:10" ht="15.75">
      <c r="B32" s="67"/>
      <c r="C32" s="67"/>
      <c r="D32" s="67"/>
      <c r="E32" s="67"/>
      <c r="F32" s="67"/>
      <c r="G32" s="11"/>
      <c r="H32" s="11"/>
      <c r="I32" s="11"/>
      <c r="J32" s="11"/>
    </row>
    <row r="33" spans="2:10" ht="15.75">
      <c r="B33" s="67"/>
      <c r="C33" s="67"/>
      <c r="D33" s="67"/>
      <c r="E33" s="67"/>
      <c r="F33" s="67"/>
      <c r="G33" s="11"/>
      <c r="H33" s="11"/>
      <c r="I33" s="11"/>
      <c r="J33" s="11"/>
    </row>
    <row r="34" spans="1:10" ht="7.5" customHeight="1">
      <c r="A34" s="2"/>
      <c r="B34" s="67"/>
      <c r="C34" s="67"/>
      <c r="D34" s="67"/>
      <c r="E34" s="67"/>
      <c r="F34" s="67"/>
      <c r="G34" s="11"/>
      <c r="H34" s="11"/>
      <c r="I34" s="11"/>
      <c r="J34" s="11"/>
    </row>
    <row r="35" spans="1:10" ht="15.75">
      <c r="A35" s="2" t="s">
        <v>44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>
      <c r="A36" s="126" t="s">
        <v>56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5.75"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>
      <c r="A38" s="1" t="s">
        <v>45</v>
      </c>
      <c r="B38" s="11">
        <v>99000</v>
      </c>
      <c r="C38" s="11"/>
      <c r="D38" s="11">
        <v>22276</v>
      </c>
      <c r="E38" s="11"/>
      <c r="F38" s="11"/>
      <c r="G38" s="11"/>
      <c r="H38" s="11">
        <v>59752</v>
      </c>
      <c r="I38" s="11"/>
      <c r="J38" s="11">
        <f>+B38+D38+H38</f>
        <v>181028</v>
      </c>
    </row>
    <row r="39" spans="2:10" ht="15.75">
      <c r="B39" s="67"/>
      <c r="C39" s="67"/>
      <c r="D39" s="67"/>
      <c r="E39" s="67"/>
      <c r="F39" s="67"/>
      <c r="G39" s="11"/>
      <c r="H39" s="11"/>
      <c r="I39" s="11"/>
      <c r="J39" s="11"/>
    </row>
    <row r="40" spans="1:10" ht="15.75">
      <c r="A40" s="1" t="s">
        <v>46</v>
      </c>
      <c r="B40" s="67">
        <v>0</v>
      </c>
      <c r="C40" s="67"/>
      <c r="D40" s="67">
        <v>0</v>
      </c>
      <c r="E40" s="67"/>
      <c r="F40" s="67"/>
      <c r="G40" s="11"/>
      <c r="H40" s="11">
        <v>1227</v>
      </c>
      <c r="I40" s="11"/>
      <c r="J40" s="11">
        <f>+B40+D40+H40</f>
        <v>1227</v>
      </c>
    </row>
    <row r="41" spans="1:10" ht="16.5" customHeight="1">
      <c r="A41" s="1" t="s">
        <v>47</v>
      </c>
      <c r="B41" s="67"/>
      <c r="C41" s="67"/>
      <c r="D41" s="67"/>
      <c r="E41" s="67"/>
      <c r="F41" s="67"/>
      <c r="G41" s="11"/>
      <c r="H41" s="11"/>
      <c r="I41" s="11"/>
      <c r="J41" s="11"/>
    </row>
    <row r="42" spans="2:10" ht="16.5" customHeight="1">
      <c r="B42" s="67"/>
      <c r="C42" s="67"/>
      <c r="D42" s="67"/>
      <c r="E42" s="67"/>
      <c r="F42" s="67"/>
      <c r="G42" s="11"/>
      <c r="H42" s="11"/>
      <c r="I42" s="11"/>
      <c r="J42" s="11"/>
    </row>
    <row r="43" spans="1:10" ht="16.5" thickBot="1">
      <c r="A43" s="1" t="s">
        <v>48</v>
      </c>
      <c r="B43" s="123">
        <f>+B38+B40</f>
        <v>99000</v>
      </c>
      <c r="C43" s="67"/>
      <c r="D43" s="123">
        <f>+D38+D40</f>
        <v>22276</v>
      </c>
      <c r="E43" s="67"/>
      <c r="F43" s="117"/>
      <c r="G43" s="11"/>
      <c r="H43" s="123">
        <f>+H38+H40</f>
        <v>60979</v>
      </c>
      <c r="I43" s="11"/>
      <c r="J43" s="123">
        <f>+J38+J40</f>
        <v>182255</v>
      </c>
    </row>
    <row r="44" spans="2:10" ht="16.5" thickTop="1">
      <c r="B44" s="67"/>
      <c r="C44" s="67"/>
      <c r="D44" s="67"/>
      <c r="E44" s="67"/>
      <c r="F44" s="67"/>
      <c r="G44" s="11"/>
      <c r="H44" s="11"/>
      <c r="I44" s="11"/>
      <c r="J44" s="11"/>
    </row>
    <row r="45" spans="2:10" ht="15.75">
      <c r="B45" s="67"/>
      <c r="C45" s="67"/>
      <c r="D45" s="67"/>
      <c r="E45" s="67"/>
      <c r="F45" s="67"/>
      <c r="G45" s="11"/>
      <c r="H45" s="11"/>
      <c r="I45" s="11"/>
      <c r="J45" s="11"/>
    </row>
    <row r="46" spans="2:10" ht="15.75">
      <c r="B46" s="67"/>
      <c r="C46" s="67"/>
      <c r="D46" s="67"/>
      <c r="E46" s="67"/>
      <c r="F46" s="67"/>
      <c r="G46" s="11"/>
      <c r="H46" s="11"/>
      <c r="I46" s="11"/>
      <c r="J46" s="11"/>
    </row>
    <row r="47" spans="2:10" ht="15.75">
      <c r="B47" s="67"/>
      <c r="C47" s="67"/>
      <c r="D47" s="67"/>
      <c r="E47" s="67"/>
      <c r="F47" s="67"/>
      <c r="G47" s="11"/>
      <c r="H47" s="11"/>
      <c r="I47" s="11"/>
      <c r="J47" s="11"/>
    </row>
    <row r="48" spans="2:10" ht="15.75">
      <c r="B48" s="67"/>
      <c r="C48" s="67"/>
      <c r="D48" s="67"/>
      <c r="E48" s="67"/>
      <c r="F48" s="67"/>
      <c r="G48" s="11"/>
      <c r="H48" s="11"/>
      <c r="I48" s="11"/>
      <c r="J48" s="11"/>
    </row>
    <row r="49" spans="2:10" ht="15.75">
      <c r="B49" s="67"/>
      <c r="C49" s="67"/>
      <c r="D49" s="67"/>
      <c r="E49" s="67"/>
      <c r="F49" s="67"/>
      <c r="G49" s="11"/>
      <c r="H49" s="11"/>
      <c r="I49" s="11"/>
      <c r="J49" s="11"/>
    </row>
    <row r="50" spans="2:10" ht="15.75">
      <c r="B50" s="67"/>
      <c r="C50" s="67"/>
      <c r="D50" s="67"/>
      <c r="E50" s="67"/>
      <c r="F50" s="67"/>
      <c r="G50" s="11"/>
      <c r="H50" s="11"/>
      <c r="I50" s="11"/>
      <c r="J50" s="11"/>
    </row>
    <row r="51" spans="2:10" ht="15.75">
      <c r="B51" s="67"/>
      <c r="C51" s="67"/>
      <c r="D51" s="67"/>
      <c r="E51" s="67"/>
      <c r="F51" s="67"/>
      <c r="G51" s="11"/>
      <c r="H51" s="11"/>
      <c r="I51" s="11"/>
      <c r="J51" s="11"/>
    </row>
    <row r="52" spans="2:10" ht="15.75">
      <c r="B52" s="67"/>
      <c r="C52" s="67"/>
      <c r="D52" s="67"/>
      <c r="E52" s="67"/>
      <c r="F52" s="67"/>
      <c r="G52" s="11"/>
      <c r="H52" s="11"/>
      <c r="I52" s="11"/>
      <c r="J52" s="11"/>
    </row>
    <row r="53" spans="2:10" ht="15.75">
      <c r="B53" s="67"/>
      <c r="C53" s="67"/>
      <c r="D53" s="67"/>
      <c r="E53" s="67"/>
      <c r="F53" s="67"/>
      <c r="G53" s="11"/>
      <c r="H53" s="11"/>
      <c r="I53" s="11"/>
      <c r="J53" s="11"/>
    </row>
    <row r="54" spans="2:10" ht="15.75">
      <c r="B54" s="67"/>
      <c r="C54" s="67"/>
      <c r="D54" s="67"/>
      <c r="E54" s="67"/>
      <c r="F54" s="67"/>
      <c r="G54" s="11"/>
      <c r="H54" s="11"/>
      <c r="I54" s="11"/>
      <c r="J54" s="11"/>
    </row>
    <row r="55" spans="2:10" ht="15.75">
      <c r="B55" s="67"/>
      <c r="C55" s="67"/>
      <c r="D55" s="67"/>
      <c r="E55" s="67"/>
      <c r="F55" s="67"/>
      <c r="G55" s="11"/>
      <c r="H55" s="11"/>
      <c r="I55" s="11"/>
      <c r="J55" s="11"/>
    </row>
    <row r="56" spans="2:10" ht="15.75">
      <c r="B56" s="67"/>
      <c r="C56" s="67"/>
      <c r="D56" s="67"/>
      <c r="E56" s="67"/>
      <c r="F56" s="67"/>
      <c r="G56" s="11"/>
      <c r="H56" s="11"/>
      <c r="I56" s="11"/>
      <c r="J56" s="11"/>
    </row>
    <row r="57" spans="2:10" ht="15.75">
      <c r="B57" s="67"/>
      <c r="C57" s="67"/>
      <c r="D57" s="67"/>
      <c r="E57" s="67"/>
      <c r="F57" s="67"/>
      <c r="G57" s="11"/>
      <c r="H57" s="11"/>
      <c r="I57" s="11"/>
      <c r="J57" s="11"/>
    </row>
    <row r="58" spans="2:10" ht="15.75">
      <c r="B58" s="67"/>
      <c r="C58" s="67"/>
      <c r="D58" s="67"/>
      <c r="E58" s="67"/>
      <c r="F58" s="67"/>
      <c r="G58" s="11"/>
      <c r="H58" s="11"/>
      <c r="I58" s="11"/>
      <c r="J58" s="11"/>
    </row>
    <row r="59" spans="2:10" ht="15.75">
      <c r="B59" s="67"/>
      <c r="C59" s="67"/>
      <c r="D59" s="67"/>
      <c r="E59" s="67"/>
      <c r="F59" s="67"/>
      <c r="G59" s="11"/>
      <c r="H59" s="11"/>
      <c r="I59" s="11"/>
      <c r="J59" s="11"/>
    </row>
    <row r="60" spans="2:10" ht="15.75">
      <c r="B60" s="67"/>
      <c r="C60" s="67"/>
      <c r="D60" s="67"/>
      <c r="E60" s="67"/>
      <c r="F60" s="67"/>
      <c r="G60" s="11"/>
      <c r="H60" s="11"/>
      <c r="I60" s="11"/>
      <c r="J60" s="11"/>
    </row>
    <row r="61" spans="2:10" ht="15.75">
      <c r="B61" s="67"/>
      <c r="C61" s="67"/>
      <c r="D61" s="67"/>
      <c r="E61" s="67"/>
      <c r="F61" s="67"/>
      <c r="G61" s="11"/>
      <c r="H61" s="11"/>
      <c r="I61" s="11"/>
      <c r="J61" s="11"/>
    </row>
    <row r="62" spans="2:10" ht="15.75">
      <c r="B62" s="67"/>
      <c r="C62" s="67"/>
      <c r="D62" s="67"/>
      <c r="E62" s="67"/>
      <c r="F62" s="67"/>
      <c r="G62" s="11"/>
      <c r="H62" s="11"/>
      <c r="I62" s="11"/>
      <c r="J62" s="11"/>
    </row>
    <row r="63" spans="2:10" ht="15.75">
      <c r="B63" s="67"/>
      <c r="C63" s="67"/>
      <c r="D63" s="67"/>
      <c r="E63" s="67"/>
      <c r="F63" s="67"/>
      <c r="G63" s="11"/>
      <c r="H63" s="11"/>
      <c r="I63" s="11"/>
      <c r="J63" s="11"/>
    </row>
    <row r="64" spans="2:10" ht="15.75">
      <c r="B64" s="67"/>
      <c r="C64" s="67"/>
      <c r="D64" s="67"/>
      <c r="E64" s="67"/>
      <c r="F64" s="67"/>
      <c r="G64" s="11"/>
      <c r="H64" s="11"/>
      <c r="I64" s="11"/>
      <c r="J64" s="11"/>
    </row>
    <row r="65" spans="2:10" ht="15.75">
      <c r="B65" s="67"/>
      <c r="C65" s="67"/>
      <c r="D65" s="67"/>
      <c r="E65" s="67"/>
      <c r="F65" s="67"/>
      <c r="G65" s="11"/>
      <c r="H65" s="11"/>
      <c r="I65" s="11"/>
      <c r="J65" s="11"/>
    </row>
    <row r="66" spans="2:10" ht="15.75">
      <c r="B66" s="67"/>
      <c r="C66" s="67"/>
      <c r="D66" s="67"/>
      <c r="E66" s="67"/>
      <c r="F66" s="67"/>
      <c r="G66" s="11"/>
      <c r="H66" s="11"/>
      <c r="I66" s="11"/>
      <c r="J66" s="11"/>
    </row>
    <row r="67" spans="2:10" ht="15.75">
      <c r="B67" s="67"/>
      <c r="C67" s="67"/>
      <c r="D67" s="67"/>
      <c r="E67" s="67"/>
      <c r="F67" s="67"/>
      <c r="G67" s="11"/>
      <c r="H67" s="11"/>
      <c r="I67" s="11"/>
      <c r="J67" s="11"/>
    </row>
    <row r="68" spans="2:10" ht="15.75">
      <c r="B68" s="67"/>
      <c r="C68" s="67"/>
      <c r="D68" s="67"/>
      <c r="E68" s="67"/>
      <c r="F68" s="67"/>
      <c r="G68" s="11"/>
      <c r="H68" s="11"/>
      <c r="I68" s="11"/>
      <c r="J68" s="11"/>
    </row>
    <row r="69" spans="2:10" ht="15.75">
      <c r="B69" s="67"/>
      <c r="C69" s="67"/>
      <c r="D69" s="67"/>
      <c r="E69" s="67"/>
      <c r="F69" s="67"/>
      <c r="G69" s="11"/>
      <c r="H69" s="11"/>
      <c r="I69" s="11"/>
      <c r="J69" s="11"/>
    </row>
    <row r="70" spans="2:10" ht="15.75">
      <c r="B70" s="67"/>
      <c r="C70" s="67"/>
      <c r="D70" s="67"/>
      <c r="E70" s="67"/>
      <c r="F70" s="67"/>
      <c r="G70" s="11"/>
      <c r="H70" s="11"/>
      <c r="I70" s="11"/>
      <c r="J70" s="11"/>
    </row>
    <row r="71" spans="2:10" ht="15.75">
      <c r="B71" s="67"/>
      <c r="C71" s="67"/>
      <c r="D71" s="67"/>
      <c r="E71" s="67"/>
      <c r="F71" s="67"/>
      <c r="G71" s="11"/>
      <c r="H71" s="11"/>
      <c r="I71" s="11"/>
      <c r="J71" s="11"/>
    </row>
    <row r="72" spans="2:10" ht="15.75">
      <c r="B72" s="67"/>
      <c r="C72" s="67"/>
      <c r="D72" s="67"/>
      <c r="E72" s="67"/>
      <c r="F72" s="67"/>
      <c r="G72" s="11"/>
      <c r="H72" s="11"/>
      <c r="I72" s="11"/>
      <c r="J72" s="11"/>
    </row>
    <row r="73" spans="2:10" ht="15.75">
      <c r="B73" s="67"/>
      <c r="C73" s="67"/>
      <c r="D73" s="67"/>
      <c r="E73" s="67"/>
      <c r="F73" s="67"/>
      <c r="G73" s="11"/>
      <c r="H73" s="11"/>
      <c r="I73" s="11"/>
      <c r="J73" s="11"/>
    </row>
    <row r="74" spans="2:10" ht="15.75">
      <c r="B74" s="67"/>
      <c r="C74" s="67"/>
      <c r="D74" s="67"/>
      <c r="E74" s="67"/>
      <c r="F74" s="67"/>
      <c r="G74" s="11"/>
      <c r="H74" s="11"/>
      <c r="I74" s="11"/>
      <c r="J74" s="11"/>
    </row>
    <row r="75" spans="2:10" ht="15.75">
      <c r="B75" s="67"/>
      <c r="C75" s="67"/>
      <c r="D75" s="67"/>
      <c r="E75" s="67"/>
      <c r="F75" s="67"/>
      <c r="G75" s="11"/>
      <c r="H75" s="11"/>
      <c r="I75" s="11"/>
      <c r="J75" s="11"/>
    </row>
    <row r="76" spans="2:10" ht="15.75">
      <c r="B76" s="67"/>
      <c r="C76" s="67"/>
      <c r="D76" s="67"/>
      <c r="E76" s="67"/>
      <c r="F76" s="67"/>
      <c r="G76" s="11"/>
      <c r="H76" s="11"/>
      <c r="I76" s="11"/>
      <c r="J76" s="11"/>
    </row>
    <row r="77" spans="2:10" ht="15.75">
      <c r="B77" s="67"/>
      <c r="C77" s="67"/>
      <c r="D77" s="67"/>
      <c r="E77" s="67"/>
      <c r="F77" s="67"/>
      <c r="G77" s="11"/>
      <c r="H77" s="11"/>
      <c r="I77" s="11"/>
      <c r="J77" s="11"/>
    </row>
    <row r="78" spans="2:10" ht="15.75">
      <c r="B78" s="67"/>
      <c r="C78" s="67"/>
      <c r="D78" s="67"/>
      <c r="E78" s="67"/>
      <c r="F78" s="67"/>
      <c r="G78" s="11"/>
      <c r="H78" s="11"/>
      <c r="I78" s="11"/>
      <c r="J78" s="11"/>
    </row>
    <row r="79" spans="2:10" ht="15.75">
      <c r="B79" s="67"/>
      <c r="C79" s="67"/>
      <c r="D79" s="67"/>
      <c r="E79" s="67"/>
      <c r="F79" s="67"/>
      <c r="G79" s="11"/>
      <c r="H79" s="11"/>
      <c r="I79" s="11"/>
      <c r="J79" s="11"/>
    </row>
    <row r="80" spans="2:10" ht="15.75">
      <c r="B80" s="67"/>
      <c r="C80" s="67"/>
      <c r="D80" s="67"/>
      <c r="E80" s="67"/>
      <c r="F80" s="67"/>
      <c r="G80" s="11"/>
      <c r="H80" s="11"/>
      <c r="I80" s="11"/>
      <c r="J80" s="11"/>
    </row>
    <row r="81" spans="2:10" ht="15.75">
      <c r="B81" s="67"/>
      <c r="C81" s="67"/>
      <c r="D81" s="67"/>
      <c r="E81" s="67"/>
      <c r="F81" s="67"/>
      <c r="G81" s="11"/>
      <c r="H81" s="11"/>
      <c r="I81" s="11"/>
      <c r="J81" s="11"/>
    </row>
    <row r="82" spans="2:10" ht="15.75">
      <c r="B82" s="67"/>
      <c r="C82" s="67"/>
      <c r="D82" s="67"/>
      <c r="E82" s="67"/>
      <c r="F82" s="67"/>
      <c r="G82" s="11"/>
      <c r="H82" s="11"/>
      <c r="I82" s="11"/>
      <c r="J82" s="11"/>
    </row>
    <row r="83" spans="2:10" ht="15.75">
      <c r="B83" s="67"/>
      <c r="C83" s="67"/>
      <c r="D83" s="67"/>
      <c r="E83" s="67"/>
      <c r="F83" s="67"/>
      <c r="G83" s="11"/>
      <c r="H83" s="11"/>
      <c r="I83" s="11"/>
      <c r="J83" s="11"/>
    </row>
    <row r="84" spans="2:10" ht="15.75">
      <c r="B84" s="67"/>
      <c r="C84" s="67"/>
      <c r="D84" s="67"/>
      <c r="E84" s="67"/>
      <c r="F84" s="67"/>
      <c r="G84" s="11"/>
      <c r="H84" s="11"/>
      <c r="I84" s="11"/>
      <c r="J84" s="11"/>
    </row>
    <row r="85" spans="2:10" ht="15.75">
      <c r="B85" s="67"/>
      <c r="C85" s="67"/>
      <c r="D85" s="67"/>
      <c r="E85" s="67"/>
      <c r="F85" s="67"/>
      <c r="G85" s="11"/>
      <c r="H85" s="11"/>
      <c r="I85" s="11"/>
      <c r="J85" s="11"/>
    </row>
    <row r="86" spans="2:10" ht="15.75">
      <c r="B86" s="67"/>
      <c r="C86" s="67"/>
      <c r="D86" s="67"/>
      <c r="E86" s="67"/>
      <c r="F86" s="67"/>
      <c r="G86" s="11"/>
      <c r="H86" s="11"/>
      <c r="I86" s="11"/>
      <c r="J86" s="11"/>
    </row>
    <row r="87" spans="2:10" ht="15.75">
      <c r="B87" s="67"/>
      <c r="C87" s="67"/>
      <c r="D87" s="67"/>
      <c r="E87" s="67"/>
      <c r="F87" s="67"/>
      <c r="G87" s="11"/>
      <c r="H87" s="11"/>
      <c r="I87" s="11"/>
      <c r="J87" s="11"/>
    </row>
    <row r="88" spans="2:10" ht="15.75">
      <c r="B88" s="67"/>
      <c r="C88" s="67"/>
      <c r="D88" s="67"/>
      <c r="E88" s="67"/>
      <c r="F88" s="67"/>
      <c r="G88" s="11"/>
      <c r="H88" s="11"/>
      <c r="I88" s="11"/>
      <c r="J88" s="11"/>
    </row>
    <row r="89" spans="2:10" ht="15.75">
      <c r="B89" s="67"/>
      <c r="C89" s="67"/>
      <c r="D89" s="67"/>
      <c r="E89" s="67"/>
      <c r="F89" s="67"/>
      <c r="G89" s="11"/>
      <c r="H89" s="11"/>
      <c r="I89" s="11"/>
      <c r="J89" s="11"/>
    </row>
    <row r="90" spans="2:10" ht="15.75">
      <c r="B90" s="67"/>
      <c r="C90" s="67"/>
      <c r="D90" s="67"/>
      <c r="E90" s="67"/>
      <c r="F90" s="67"/>
      <c r="G90" s="11"/>
      <c r="H90" s="11"/>
      <c r="I90" s="11"/>
      <c r="J90" s="11"/>
    </row>
    <row r="91" spans="2:10" ht="15.75">
      <c r="B91" s="67"/>
      <c r="C91" s="67"/>
      <c r="D91" s="67"/>
      <c r="E91" s="67"/>
      <c r="F91" s="67"/>
      <c r="G91" s="11"/>
      <c r="H91" s="11"/>
      <c r="I91" s="11"/>
      <c r="J91" s="11"/>
    </row>
    <row r="92" spans="2:10" ht="15.75">
      <c r="B92" s="67"/>
      <c r="C92" s="67"/>
      <c r="D92" s="67"/>
      <c r="E92" s="67"/>
      <c r="F92" s="67"/>
      <c r="G92" s="11"/>
      <c r="H92" s="11"/>
      <c r="I92" s="11"/>
      <c r="J92" s="11"/>
    </row>
    <row r="93" spans="2:10" ht="15.75">
      <c r="B93" s="67"/>
      <c r="C93" s="67"/>
      <c r="D93" s="67"/>
      <c r="E93" s="67"/>
      <c r="F93" s="67"/>
      <c r="G93" s="11"/>
      <c r="H93" s="11"/>
      <c r="I93" s="11"/>
      <c r="J93" s="11"/>
    </row>
    <row r="94" spans="2:10" ht="15.75">
      <c r="B94" s="67"/>
      <c r="C94" s="67"/>
      <c r="D94" s="67"/>
      <c r="E94" s="67"/>
      <c r="F94" s="67"/>
      <c r="G94" s="11"/>
      <c r="H94" s="11"/>
      <c r="I94" s="11"/>
      <c r="J94" s="11"/>
    </row>
    <row r="95" spans="2:10" ht="15.75">
      <c r="B95" s="67"/>
      <c r="C95" s="67"/>
      <c r="D95" s="67"/>
      <c r="E95" s="67"/>
      <c r="F95" s="67"/>
      <c r="G95" s="11"/>
      <c r="H95" s="11"/>
      <c r="I95" s="11"/>
      <c r="J95" s="11"/>
    </row>
    <row r="96" spans="2:10" ht="15.75">
      <c r="B96" s="67"/>
      <c r="C96" s="67"/>
      <c r="D96" s="67"/>
      <c r="E96" s="67"/>
      <c r="F96" s="67"/>
      <c r="G96" s="11"/>
      <c r="H96" s="11"/>
      <c r="I96" s="11"/>
      <c r="J96" s="11"/>
    </row>
    <row r="97" spans="2:10" ht="15.75">
      <c r="B97" s="67"/>
      <c r="C97" s="67"/>
      <c r="D97" s="67"/>
      <c r="E97" s="67"/>
      <c r="F97" s="67"/>
      <c r="G97" s="11"/>
      <c r="H97" s="11"/>
      <c r="I97" s="11"/>
      <c r="J97" s="11"/>
    </row>
    <row r="98" spans="2:10" ht="15.75">
      <c r="B98" s="67"/>
      <c r="C98" s="67"/>
      <c r="D98" s="67"/>
      <c r="E98" s="67"/>
      <c r="F98" s="67"/>
      <c r="G98" s="11"/>
      <c r="H98" s="11"/>
      <c r="I98" s="11"/>
      <c r="J98" s="11"/>
    </row>
    <row r="99" spans="2:10" ht="15.75">
      <c r="B99" s="67"/>
      <c r="C99" s="67"/>
      <c r="D99" s="67"/>
      <c r="E99" s="67"/>
      <c r="F99" s="67"/>
      <c r="G99" s="11"/>
      <c r="H99" s="11"/>
      <c r="I99" s="11"/>
      <c r="J99" s="11"/>
    </row>
    <row r="100" spans="2:10" ht="15.75">
      <c r="B100" s="67"/>
      <c r="C100" s="67"/>
      <c r="D100" s="67"/>
      <c r="E100" s="67"/>
      <c r="F100" s="67"/>
      <c r="G100" s="11"/>
      <c r="H100" s="11"/>
      <c r="I100" s="11"/>
      <c r="J100" s="11"/>
    </row>
    <row r="101" spans="2:10" ht="15.75">
      <c r="B101" s="67"/>
      <c r="C101" s="67"/>
      <c r="D101" s="67"/>
      <c r="E101" s="67"/>
      <c r="F101" s="67"/>
      <c r="G101" s="11"/>
      <c r="H101" s="11"/>
      <c r="I101" s="11"/>
      <c r="J101" s="11"/>
    </row>
    <row r="102" spans="2:10" ht="15.75">
      <c r="B102" s="67"/>
      <c r="C102" s="67"/>
      <c r="D102" s="67"/>
      <c r="E102" s="67"/>
      <c r="F102" s="67"/>
      <c r="G102" s="11"/>
      <c r="H102" s="11"/>
      <c r="I102" s="11"/>
      <c r="J102" s="11"/>
    </row>
    <row r="103" spans="2:10" ht="15.75">
      <c r="B103" s="67"/>
      <c r="C103" s="67"/>
      <c r="D103" s="67"/>
      <c r="E103" s="67"/>
      <c r="F103" s="67"/>
      <c r="G103" s="11"/>
      <c r="H103" s="11"/>
      <c r="I103" s="11"/>
      <c r="J103" s="11"/>
    </row>
    <row r="104" spans="2:10" ht="15.75">
      <c r="B104" s="67"/>
      <c r="C104" s="67"/>
      <c r="D104" s="67"/>
      <c r="E104" s="67"/>
      <c r="F104" s="67"/>
      <c r="G104" s="11"/>
      <c r="H104" s="11"/>
      <c r="I104" s="11"/>
      <c r="J104" s="11"/>
    </row>
    <row r="105" spans="2:10" ht="15.75">
      <c r="B105" s="67"/>
      <c r="C105" s="67"/>
      <c r="D105" s="67"/>
      <c r="E105" s="67"/>
      <c r="F105" s="67"/>
      <c r="G105" s="11"/>
      <c r="H105" s="11"/>
      <c r="I105" s="11"/>
      <c r="J105" s="11"/>
    </row>
    <row r="106" spans="2:10" ht="15.75">
      <c r="B106" s="67"/>
      <c r="C106" s="67"/>
      <c r="D106" s="67"/>
      <c r="E106" s="67"/>
      <c r="F106" s="67"/>
      <c r="G106" s="11"/>
      <c r="H106" s="11"/>
      <c r="I106" s="11"/>
      <c r="J106" s="11"/>
    </row>
    <row r="107" spans="2:10" ht="15.75">
      <c r="B107" s="67"/>
      <c r="C107" s="67"/>
      <c r="D107" s="67"/>
      <c r="E107" s="67"/>
      <c r="F107" s="67"/>
      <c r="G107" s="11"/>
      <c r="H107" s="11"/>
      <c r="I107" s="11"/>
      <c r="J107" s="11"/>
    </row>
    <row r="108" spans="2:10" ht="15.75">
      <c r="B108" s="67"/>
      <c r="C108" s="67"/>
      <c r="D108" s="67"/>
      <c r="E108" s="67"/>
      <c r="F108" s="67"/>
      <c r="G108" s="11"/>
      <c r="H108" s="11"/>
      <c r="I108" s="11"/>
      <c r="J108" s="11"/>
    </row>
    <row r="109" spans="2:10" ht="15.75">
      <c r="B109" s="67"/>
      <c r="C109" s="67"/>
      <c r="D109" s="67"/>
      <c r="E109" s="67"/>
      <c r="F109" s="67"/>
      <c r="G109" s="11"/>
      <c r="H109" s="11"/>
      <c r="I109" s="11"/>
      <c r="J109" s="11"/>
    </row>
    <row r="110" spans="2:10" ht="15.75">
      <c r="B110" s="67"/>
      <c r="C110" s="67"/>
      <c r="D110" s="67"/>
      <c r="E110" s="67"/>
      <c r="F110" s="67"/>
      <c r="G110" s="11"/>
      <c r="H110" s="11"/>
      <c r="I110" s="11"/>
      <c r="J110" s="11"/>
    </row>
    <row r="111" spans="2:10" ht="15.75">
      <c r="B111" s="67"/>
      <c r="C111" s="67"/>
      <c r="D111" s="67"/>
      <c r="E111" s="67"/>
      <c r="F111" s="67"/>
      <c r="G111" s="11"/>
      <c r="H111" s="11"/>
      <c r="I111" s="11"/>
      <c r="J111" s="11"/>
    </row>
    <row r="112" spans="2:10" ht="15.75">
      <c r="B112" s="67"/>
      <c r="C112" s="67"/>
      <c r="D112" s="67"/>
      <c r="E112" s="67"/>
      <c r="F112" s="67"/>
      <c r="G112" s="11"/>
      <c r="H112" s="11"/>
      <c r="I112" s="11"/>
      <c r="J112" s="11"/>
    </row>
    <row r="113" spans="2:10" ht="15.75">
      <c r="B113" s="67"/>
      <c r="C113" s="67"/>
      <c r="D113" s="67"/>
      <c r="E113" s="67"/>
      <c r="F113" s="67"/>
      <c r="G113" s="11"/>
      <c r="H113" s="11"/>
      <c r="I113" s="11"/>
      <c r="J113" s="11"/>
    </row>
    <row r="114" spans="2:10" ht="15.75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 ht="15.75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 ht="15.75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 ht="15.7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ht="15.7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ht="15.7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ht="15.75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ht="15.75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ht="15.75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ht="15.75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ht="15.75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ht="15.75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ht="15.75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ht="15.75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ht="15.75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ht="15.75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ht="15.75"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2:10" ht="15.75">
      <c r="B131" s="11"/>
      <c r="C131" s="11"/>
      <c r="D131" s="11"/>
      <c r="E131" s="11"/>
      <c r="F131" s="11"/>
      <c r="G131" s="11"/>
      <c r="H131" s="11"/>
      <c r="I131" s="11"/>
      <c r="J131" s="11"/>
    </row>
  </sheetData>
  <mergeCells count="4">
    <mergeCell ref="A30:J30"/>
    <mergeCell ref="A3:J3"/>
    <mergeCell ref="A4:J4"/>
    <mergeCell ref="A29:J29"/>
  </mergeCells>
  <printOptions/>
  <pageMargins left="0.55" right="0.42" top="1.01" bottom="1" header="0.6" footer="0.5"/>
  <pageSetup horizontalDpi="300" verticalDpi="300" orientation="portrait" paperSize="9" scale="87" r:id="rId1"/>
  <headerFooter alignWithMargins="0">
    <oddHeader>&amp;C&amp;"Times New Roman,Bold"&amp;12- 4 -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Hong Leong Secreterial Services Bhd</cp:lastModifiedBy>
  <cp:lastPrinted>2003-02-24T09:21:28Z</cp:lastPrinted>
  <dcterms:created xsi:type="dcterms:W3CDTF">1999-09-10T03:33:38Z</dcterms:created>
  <dcterms:modified xsi:type="dcterms:W3CDTF">2003-02-24T09:22:22Z</dcterms:modified>
  <cp:category/>
  <cp:version/>
  <cp:contentType/>
  <cp:contentStatus/>
</cp:coreProperties>
</file>